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4575" activeTab="0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<sst xmlns="http://schemas.openxmlformats.org/spreadsheetml/2006/main" count="200" uniqueCount="117">
  <si>
    <t>TECHNOLOGY ACCESS FEE</t>
  </si>
  <si>
    <t>Revenue</t>
  </si>
  <si>
    <t>Project</t>
  </si>
  <si>
    <t>Amount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</si>
  <si>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</si>
  <si>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</si>
  <si>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</si>
  <si>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</si>
  <si>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</si>
  <si>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</si>
  <si>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</si>
  <si>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</si>
  <si>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</si>
  <si>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</si>
  <si>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</si>
  <si>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</si>
  <si>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</si>
  <si>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</si>
  <si>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</si>
  <si>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</si>
  <si>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</si>
  <si>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</si>
  <si>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</si>
  <si>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</si>
  <si>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</si>
  <si>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</si>
  <si>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</si>
  <si>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</si>
  <si>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</si>
  <si>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</si>
  <si>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</si>
  <si>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</si>
  <si>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</si>
  <si>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</si>
  <si>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</si>
  <si>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</si>
  <si>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</si>
  <si>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</si>
  <si>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</si>
  <si>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</si>
  <si>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</si>
  <si>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</si>
  <si>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</si>
  <si>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</si>
  <si>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</si>
  <si>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</si>
  <si>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</si>
  <si>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</si>
  <si>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</si>
  <si>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</si>
  <si>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K.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</si>
  <si>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</si>
  <si>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</si>
  <si>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</si>
  <si>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</si>
  <si>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</si>
  <si>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2004-2005</t>
  </si>
  <si>
    <t>2004-2005 Total Technology Access Fee</t>
  </si>
  <si>
    <t>Classroom Performance System for the College of Business classroom (505)</t>
  </si>
  <si>
    <t>Equipment to make HPERS lab into a demonstration lab (500)</t>
  </si>
  <si>
    <t>(Proposal number in parenthesis)</t>
  </si>
  <si>
    <t>Software for Foreign Languages lab (506)</t>
  </si>
  <si>
    <t>Print servers for 24/7 Business Computer Lab (510)</t>
  </si>
  <si>
    <t>Adaptive Technology Center lab equipment and upgrades (513)</t>
  </si>
  <si>
    <t>New master classroom for Recording Industry (509)</t>
  </si>
  <si>
    <t>Master classroom equipment for Horse Science in Agribusiness/Agriscience (512)</t>
  </si>
  <si>
    <t>Digital animation workstations for Electronic Media (507)</t>
  </si>
  <si>
    <t>Master classroom upgrades for Nursing (516)</t>
  </si>
  <si>
    <t>Computer upgrades for Nursing (517)</t>
  </si>
  <si>
    <t>New master classrooms for Art Department (519 and 525)</t>
  </si>
  <si>
    <t>New master classroom for Biology (521)</t>
  </si>
  <si>
    <t>Equipment upgrades for Recording Industry (518)</t>
  </si>
  <si>
    <t>Laboratory equipment and upgrades for Chemistry (524)</t>
  </si>
  <si>
    <t>Recording equipment for roleplaying in Marketing and Management (526)</t>
  </si>
  <si>
    <t>Print control equipment for the Library Computer lab (532)</t>
  </si>
  <si>
    <t>Servers and software for Computer Science lab (536)</t>
  </si>
  <si>
    <t>Portable computer lab cart for English and master classroom equipment for Art (541)</t>
  </si>
  <si>
    <t>New master classroom for Human Sciences 543)</t>
  </si>
  <si>
    <t>New master classroom for Chemistry (544)</t>
  </si>
  <si>
    <t>Laptops for student case-study courses (550)</t>
  </si>
  <si>
    <t>Monitor replacements for LRC lab for College of Education (552)</t>
  </si>
  <si>
    <t>and computer labs (598)</t>
  </si>
  <si>
    <t>New digital media lab for Art and university (555)</t>
  </si>
  <si>
    <t>Campus emergency repair and replacement (570)</t>
  </si>
  <si>
    <t>Student help for 24/7 help desk (560)</t>
  </si>
  <si>
    <t>Purchase instructional software for university server (561)</t>
  </si>
  <si>
    <t>Purchase Microsoft software for university server (562)</t>
  </si>
  <si>
    <t>Purchase PC virus protection for university server (563)</t>
  </si>
  <si>
    <t>Purchase MAC virus protection for university server (564)</t>
  </si>
  <si>
    <t>Upgrade network connectivity in classrooms (565)</t>
  </si>
  <si>
    <t>Expand wireless coverage (566)</t>
  </si>
  <si>
    <t>Install firewall for university server (567)</t>
  </si>
  <si>
    <t>Purchase software for Horizon Live Channel for A/V communications in classrooms (568)</t>
  </si>
  <si>
    <t>Replace data ports in academic building (569)</t>
  </si>
  <si>
    <t>HPERS equipment for Athletic Training and Exercise Science, Health, and Recreation (514)</t>
  </si>
  <si>
    <t>Equipment for Art classrooms (548)</t>
  </si>
  <si>
    <t>Digital radiographs and lab equipment for Biology (551)</t>
  </si>
  <si>
    <t>Five seat radar system for Aerospace (554)</t>
  </si>
  <si>
    <t>Psychological test kit software for Psychology students (556)</t>
  </si>
  <si>
    <t>Business computer lab (571)</t>
  </si>
  <si>
    <t>Library computer labs (572)</t>
  </si>
  <si>
    <t>Instructional Technology Support Computer labs (573)</t>
  </si>
  <si>
    <t>Adaptive Technology Lab (574)</t>
  </si>
  <si>
    <t>Foreign Languages computer lab (575)</t>
  </si>
  <si>
    <t>HPERS computer lab (576)</t>
  </si>
  <si>
    <t>Journalism computer labs (577)</t>
  </si>
  <si>
    <t>University Writing Center computer lab (578)</t>
  </si>
  <si>
    <t>Math computer lab (579)</t>
  </si>
  <si>
    <t>Nursing computer lab (580)</t>
  </si>
  <si>
    <t>Computer Science computer lab (581)</t>
  </si>
  <si>
    <t>Music computer lab (582)</t>
  </si>
  <si>
    <t>Library electronic databases available on the Internet (583)</t>
  </si>
  <si>
    <t>Actual Expenditures</t>
  </si>
  <si>
    <t xml:space="preserve">ACTUAL EXPENDITURES </t>
  </si>
  <si>
    <t>Description of Technology Access Fee Proposals &amp; Costs - June 30, 2005</t>
  </si>
  <si>
    <t xml:space="preserve">   *12% maximum for student help enforced</t>
  </si>
  <si>
    <t>Prior year projects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</si>
</sst>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166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workbookViewId="0" topLeftCell="A12">
      <selection activeCell="A1" sqref="A1"/>
    </sheetView>
  </sheetViews>
  <sheetFormatPr defaultColWidth="9.140625" defaultRowHeight="12.75"/>
  <cols>
    <col min="1" max="1" width="3.8515625" style="9" customWidth="1"/>
    <col min="2" max="2" width="9.00390625" style="10" customWidth="1"/>
    <col min="3" max="3" width="3.7109375" style="9" customWidth="1"/>
    <col min="4" max="4" width="33.140625" style="9" customWidth="1"/>
    <col min="5" max="5" width="2.7109375" style="9" customWidth="1"/>
    <col min="6" max="6" width="9.7109375" style="10" customWidth="1"/>
    <col min="7" max="7" width="3.7109375" style="9" customWidth="1"/>
    <col min="8" max="8" width="10.7109375" style="9" customWidth="1"/>
    <col min="9" max="9" width="2.57421875" style="9" bestFit="1" customWidth="1"/>
    <col min="10" max="10" width="38.421875" style="9" customWidth="1"/>
    <col min="11" max="11" width="3.7109375" style="9" customWidth="1"/>
    <col min="12" max="12" width="13.140625" style="9" bestFit="1" customWidth="1"/>
    <col min="13" max="13" width="3.7109375" style="9" customWidth="1"/>
    <col min="14" max="14" width="11.28125" style="10" customWidth="1"/>
    <col min="15" max="15" width="3.7109375" style="9" customWidth="1"/>
    <col min="16" max="16" width="38.421875" style="9" customWidth="1"/>
    <col min="17" max="17" width="3.7109375" style="9" customWidth="1"/>
    <col min="18" max="18" width="13.140625" style="10" bestFit="1" customWidth="1"/>
    <col min="19" max="19" width="3.7109375" style="9" customWidth="1"/>
    <col min="20" max="16384" width="9.140625" style="9" customWidth="1"/>
  </cols>
  <sheetData>
    <row r="1" spans="2:19" ht="12.75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s="1" customFormat="1" ht="12.7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4" spans="2:19" s="1" customFormat="1" ht="12.7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2:19" s="1" customFormat="1" ht="12.75">
      <c r="B5" s="35" t="s">
        <v>56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19" s="1" customFormat="1" ht="12.75">
      <c r="B6" s="35" t="s">
        <v>113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11" spans="1:19" ht="12.75">
      <c r="A11" s="12"/>
      <c r="B11" s="33" t="s">
        <v>4</v>
      </c>
      <c r="C11" s="33"/>
      <c r="D11" s="33"/>
      <c r="E11" s="33"/>
      <c r="F11" s="33"/>
      <c r="G11" s="12"/>
      <c r="H11" s="33" t="s">
        <v>5</v>
      </c>
      <c r="I11" s="33"/>
      <c r="J11" s="33"/>
      <c r="K11" s="33"/>
      <c r="L11" s="33"/>
      <c r="M11" s="12"/>
      <c r="N11" s="31" t="s">
        <v>57</v>
      </c>
      <c r="O11" s="31"/>
      <c r="P11" s="31"/>
      <c r="Q11" s="31"/>
      <c r="R11" s="31"/>
      <c r="S11" s="12"/>
    </row>
    <row r="12" spans="1:19" ht="12.75">
      <c r="A12" s="12"/>
      <c r="B12" s="32" t="s">
        <v>13</v>
      </c>
      <c r="C12" s="32"/>
      <c r="D12" s="32"/>
      <c r="E12" s="32"/>
      <c r="F12" s="32"/>
      <c r="G12" s="12"/>
      <c r="H12" s="32" t="s">
        <v>14</v>
      </c>
      <c r="I12" s="32"/>
      <c r="J12" s="32"/>
      <c r="K12" s="32"/>
      <c r="L12" s="32"/>
      <c r="M12" s="13"/>
      <c r="N12" s="32" t="s">
        <v>15</v>
      </c>
      <c r="O12" s="32"/>
      <c r="P12" s="32"/>
      <c r="Q12" s="32"/>
      <c r="R12" s="32"/>
      <c r="S12" s="12"/>
    </row>
    <row r="13" spans="1:19" ht="12.75">
      <c r="A13" s="12"/>
      <c r="G13" s="12"/>
      <c r="M13" s="12"/>
      <c r="S13" s="12"/>
    </row>
    <row r="14" spans="1:19" ht="12.75">
      <c r="A14" s="12"/>
      <c r="D14" s="34" t="s">
        <v>112</v>
      </c>
      <c r="E14" s="34"/>
      <c r="F14" s="34"/>
      <c r="G14" s="12"/>
      <c r="H14" s="14"/>
      <c r="I14" s="14"/>
      <c r="J14" s="34" t="s">
        <v>112</v>
      </c>
      <c r="K14" s="34"/>
      <c r="L14" s="34"/>
      <c r="M14" s="13"/>
      <c r="N14" s="15"/>
      <c r="O14" s="14"/>
      <c r="P14" s="34" t="s">
        <v>112</v>
      </c>
      <c r="Q14" s="34"/>
      <c r="R14" s="34"/>
      <c r="S14" s="13"/>
    </row>
    <row r="15" spans="1:19" ht="12.75">
      <c r="A15" s="12"/>
      <c r="B15" s="16" t="s">
        <v>1</v>
      </c>
      <c r="D15" s="11" t="s">
        <v>2</v>
      </c>
      <c r="F15" s="16" t="s">
        <v>3</v>
      </c>
      <c r="G15" s="12"/>
      <c r="H15" s="11" t="s">
        <v>1</v>
      </c>
      <c r="J15" s="11" t="s">
        <v>2</v>
      </c>
      <c r="L15" s="11" t="s">
        <v>3</v>
      </c>
      <c r="M15" s="13"/>
      <c r="N15" s="16" t="s">
        <v>1</v>
      </c>
      <c r="O15" s="14"/>
      <c r="P15" s="11" t="s">
        <v>2</v>
      </c>
      <c r="Q15" s="14"/>
      <c r="R15" s="16" t="s">
        <v>3</v>
      </c>
      <c r="S15" s="12"/>
    </row>
    <row r="16" spans="1:19" ht="12.75">
      <c r="A16" s="12"/>
      <c r="B16" s="10">
        <v>617711</v>
      </c>
      <c r="C16" s="17" t="s">
        <v>6</v>
      </c>
      <c r="D16" s="9" t="s">
        <v>51</v>
      </c>
      <c r="F16" s="10">
        <f>+DESCRIPTION!H13</f>
        <v>592774.64</v>
      </c>
      <c r="G16" s="12"/>
      <c r="H16" s="10">
        <v>4133911</v>
      </c>
      <c r="I16" s="17" t="s">
        <v>6</v>
      </c>
      <c r="J16" s="9" t="s">
        <v>51</v>
      </c>
      <c r="M16" s="12"/>
      <c r="N16" s="10">
        <f>+H16+B16</f>
        <v>4751622</v>
      </c>
      <c r="O16" s="17" t="s">
        <v>6</v>
      </c>
      <c r="P16" s="9" t="s">
        <v>51</v>
      </c>
      <c r="R16" s="10">
        <f>+F16+L16</f>
        <v>592774.64</v>
      </c>
      <c r="S16" s="12"/>
    </row>
    <row r="17" spans="1:19" ht="12.75">
      <c r="A17" s="12"/>
      <c r="C17" s="17"/>
      <c r="D17" s="9" t="s">
        <v>52</v>
      </c>
      <c r="G17" s="12"/>
      <c r="J17" s="9" t="s">
        <v>52</v>
      </c>
      <c r="M17" s="12"/>
      <c r="P17" s="9" t="s">
        <v>52</v>
      </c>
      <c r="S17" s="12"/>
    </row>
    <row r="18" spans="1:19" ht="12.75">
      <c r="A18" s="12"/>
      <c r="C18" s="17"/>
      <c r="D18" s="9" t="s">
        <v>22</v>
      </c>
      <c r="G18" s="12"/>
      <c r="J18" s="9" t="s">
        <v>22</v>
      </c>
      <c r="M18" s="12"/>
      <c r="P18" s="9" t="s">
        <v>22</v>
      </c>
      <c r="S18" s="12"/>
    </row>
    <row r="19" spans="1:19" ht="12.75">
      <c r="A19" s="12"/>
      <c r="C19" s="17"/>
      <c r="G19" s="12"/>
      <c r="I19" s="17" t="s">
        <v>7</v>
      </c>
      <c r="J19" s="9" t="s">
        <v>21</v>
      </c>
      <c r="L19" s="18">
        <f>+DESCRIPTION!H33</f>
        <v>137819.74</v>
      </c>
      <c r="M19" s="12"/>
      <c r="O19" s="17" t="s">
        <v>7</v>
      </c>
      <c r="P19" s="9" t="s">
        <v>21</v>
      </c>
      <c r="R19" s="18">
        <f aca="true" t="shared" si="0" ref="R19:R24">+L19</f>
        <v>137819.74</v>
      </c>
      <c r="S19" s="12"/>
    </row>
    <row r="20" spans="1:19" ht="12.75">
      <c r="A20" s="12"/>
      <c r="C20" s="17"/>
      <c r="G20" s="12"/>
      <c r="I20" s="17" t="s">
        <v>8</v>
      </c>
      <c r="J20" s="9" t="s">
        <v>17</v>
      </c>
      <c r="L20" s="19">
        <f>+DESCRIPTION!H48</f>
        <v>843905.7899999999</v>
      </c>
      <c r="M20" s="12"/>
      <c r="O20" s="17" t="s">
        <v>8</v>
      </c>
      <c r="P20" s="9" t="s">
        <v>17</v>
      </c>
      <c r="R20" s="18">
        <f t="shared" si="0"/>
        <v>843905.7899999999</v>
      </c>
      <c r="S20" s="12"/>
    </row>
    <row r="21" spans="1:19" ht="12.75">
      <c r="A21" s="12"/>
      <c r="C21" s="17"/>
      <c r="G21" s="12"/>
      <c r="I21" s="17" t="s">
        <v>9</v>
      </c>
      <c r="J21" s="9" t="s">
        <v>18</v>
      </c>
      <c r="L21" s="19">
        <f>+DESCRIPTION!H62</f>
        <v>911701.37</v>
      </c>
      <c r="M21" s="12"/>
      <c r="O21" s="17" t="s">
        <v>9</v>
      </c>
      <c r="P21" s="9" t="s">
        <v>18</v>
      </c>
      <c r="R21" s="18">
        <f t="shared" si="0"/>
        <v>911701.37</v>
      </c>
      <c r="S21" s="12"/>
    </row>
    <row r="22" spans="1:19" ht="12.75">
      <c r="A22" s="12"/>
      <c r="G22" s="12"/>
      <c r="I22" s="17" t="s">
        <v>10</v>
      </c>
      <c r="J22" s="9" t="s">
        <v>53</v>
      </c>
      <c r="L22" s="19">
        <f>+DESCRIPTION!H83</f>
        <v>840926.8099999999</v>
      </c>
      <c r="M22" s="12"/>
      <c r="O22" s="17" t="s">
        <v>10</v>
      </c>
      <c r="P22" s="9" t="s">
        <v>53</v>
      </c>
      <c r="R22" s="18">
        <f t="shared" si="0"/>
        <v>840926.8099999999</v>
      </c>
      <c r="S22" s="12"/>
    </row>
    <row r="23" spans="1:19" ht="12.75">
      <c r="A23" s="12"/>
      <c r="G23" s="12"/>
      <c r="I23" s="17" t="s">
        <v>11</v>
      </c>
      <c r="J23" s="9" t="s">
        <v>20</v>
      </c>
      <c r="L23" s="19">
        <f>+DESCRIPTION!H98</f>
        <v>631531.4999999999</v>
      </c>
      <c r="M23" s="12"/>
      <c r="O23" s="17" t="s">
        <v>11</v>
      </c>
      <c r="P23" s="9" t="s">
        <v>20</v>
      </c>
      <c r="R23" s="18">
        <f t="shared" si="0"/>
        <v>631531.4999999999</v>
      </c>
      <c r="S23" s="12"/>
    </row>
    <row r="24" spans="1:19" ht="12.75">
      <c r="A24" s="12"/>
      <c r="G24" s="12"/>
      <c r="I24" s="17" t="s">
        <v>12</v>
      </c>
      <c r="J24" s="9" t="s">
        <v>55</v>
      </c>
      <c r="L24" s="19">
        <f>+DESCRIPTION!H104</f>
        <v>81286.47</v>
      </c>
      <c r="M24" s="12"/>
      <c r="O24" s="17" t="s">
        <v>12</v>
      </c>
      <c r="P24" s="9" t="s">
        <v>55</v>
      </c>
      <c r="R24" s="18">
        <f t="shared" si="0"/>
        <v>81286.47</v>
      </c>
      <c r="S24" s="12"/>
    </row>
    <row r="25" spans="1:19" ht="12.75">
      <c r="A25" s="12"/>
      <c r="G25" s="12"/>
      <c r="J25" s="9" t="s">
        <v>54</v>
      </c>
      <c r="L25" s="19"/>
      <c r="M25" s="12"/>
      <c r="O25" s="17"/>
      <c r="P25" s="9" t="s">
        <v>54</v>
      </c>
      <c r="S25" s="12"/>
    </row>
    <row r="26" spans="1:19" ht="12.75">
      <c r="A26" s="12"/>
      <c r="G26" s="12"/>
      <c r="M26" s="12"/>
      <c r="O26" s="17"/>
      <c r="P26" s="9" t="s">
        <v>116</v>
      </c>
      <c r="R26" s="10">
        <f>317653.63+110586.35</f>
        <v>428239.98</v>
      </c>
      <c r="S26" s="12"/>
    </row>
    <row r="27" spans="1:19" ht="12.75">
      <c r="A27" s="12"/>
      <c r="G27" s="12"/>
      <c r="M27" s="12"/>
      <c r="S27" s="12"/>
    </row>
    <row r="28" spans="1:19" ht="12.75">
      <c r="A28" s="12"/>
      <c r="G28" s="12"/>
      <c r="M28" s="12"/>
      <c r="O28" s="17"/>
      <c r="S28" s="12"/>
    </row>
    <row r="29" spans="1:19" ht="12.75">
      <c r="A29" s="12"/>
      <c r="B29" s="20" t="s">
        <v>16</v>
      </c>
      <c r="F29" s="20" t="s">
        <v>16</v>
      </c>
      <c r="G29" s="12"/>
      <c r="H29" s="21" t="s">
        <v>16</v>
      </c>
      <c r="L29" s="21" t="s">
        <v>16</v>
      </c>
      <c r="M29" s="12"/>
      <c r="N29" s="10" t="s">
        <v>16</v>
      </c>
      <c r="O29" s="22"/>
      <c r="P29" s="22"/>
      <c r="Q29" s="22"/>
      <c r="R29" s="10" t="s">
        <v>16</v>
      </c>
      <c r="S29" s="12"/>
    </row>
    <row r="30" spans="1:19" ht="13.5" thickBot="1">
      <c r="A30" s="12"/>
      <c r="B30" s="23">
        <f>SUM(B16)</f>
        <v>617711</v>
      </c>
      <c r="F30" s="24">
        <f>SUM(F16)</f>
        <v>592774.64</v>
      </c>
      <c r="G30" s="12"/>
      <c r="H30" s="24">
        <f>SUM(H16)</f>
        <v>4133911</v>
      </c>
      <c r="L30" s="25">
        <f>SUM(L16:L24)</f>
        <v>3447171.68</v>
      </c>
      <c r="M30" s="26"/>
      <c r="N30" s="23">
        <f>SUM(N16:N27)</f>
        <v>4751622</v>
      </c>
      <c r="R30" s="24">
        <f>SUM(R16:R27)</f>
        <v>4468186.300000001</v>
      </c>
      <c r="S30" s="12"/>
    </row>
    <row r="31" spans="1:19" ht="13.5" thickTop="1">
      <c r="A31" s="12"/>
      <c r="G31" s="12"/>
      <c r="M31" s="26"/>
      <c r="S31" s="12"/>
    </row>
    <row r="32" spans="7:19" ht="12.75">
      <c r="G32" s="27"/>
      <c r="S32" s="27"/>
    </row>
    <row r="33" spans="7:19" ht="12.75">
      <c r="G33" s="27"/>
      <c r="S33" s="27"/>
    </row>
    <row r="34" spans="7:19" ht="12.75">
      <c r="G34" s="27"/>
      <c r="S34" s="27"/>
    </row>
    <row r="35" spans="7:19" ht="12.75">
      <c r="G35" s="27"/>
      <c r="P35" s="30"/>
      <c r="R35" s="29"/>
      <c r="S35" s="27"/>
    </row>
    <row r="36" spans="7:19" ht="12.75">
      <c r="G36" s="27"/>
      <c r="S36" s="27"/>
    </row>
    <row r="37" spans="7:19" ht="12.75">
      <c r="G37" s="27"/>
      <c r="S37" s="27"/>
    </row>
    <row r="38" spans="4:19" ht="12.75">
      <c r="D38" s="28"/>
      <c r="G38" s="27"/>
      <c r="S38" s="27"/>
    </row>
    <row r="39" spans="7:19" ht="12.75">
      <c r="G39" s="27"/>
      <c r="S39" s="27"/>
    </row>
    <row r="40" spans="7:19" ht="12.75">
      <c r="G40" s="27"/>
      <c r="S40" s="27"/>
    </row>
  </sheetData>
  <mergeCells count="14">
    <mergeCell ref="D14:F14"/>
    <mergeCell ref="J14:L14"/>
    <mergeCell ref="B1:S1"/>
    <mergeCell ref="B2:S2"/>
    <mergeCell ref="B4:S4"/>
    <mergeCell ref="B5:S5"/>
    <mergeCell ref="B6:S6"/>
    <mergeCell ref="B12:F12"/>
    <mergeCell ref="H12:L12"/>
    <mergeCell ref="P14:R14"/>
    <mergeCell ref="N11:R11"/>
    <mergeCell ref="N12:R12"/>
    <mergeCell ref="B11:F11"/>
    <mergeCell ref="H11:L11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71.710937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28125" style="6" bestFit="1" customWidth="1"/>
    <col min="8" max="8" width="12.8515625" style="6" bestFit="1" customWidth="1"/>
  </cols>
  <sheetData>
    <row r="1" spans="1:8" s="1" customFormat="1" ht="12.75">
      <c r="A1" s="1" t="s">
        <v>25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114</v>
      </c>
      <c r="E3" s="3"/>
      <c r="F3" s="3"/>
      <c r="G3" s="5"/>
      <c r="H3" s="5"/>
      <c r="I3" s="3"/>
      <c r="J3" s="3"/>
      <c r="K3" s="3"/>
    </row>
    <row r="4" spans="4:11" s="1" customFormat="1" ht="18">
      <c r="D4" s="3"/>
      <c r="E4" s="3"/>
      <c r="F4" s="3"/>
      <c r="G4" s="5"/>
      <c r="H4" s="5"/>
      <c r="I4" s="3"/>
      <c r="J4" s="3"/>
      <c r="K4" s="3"/>
    </row>
    <row r="5" spans="5:11" s="1" customFormat="1" ht="18">
      <c r="E5" s="3"/>
      <c r="F5" s="3"/>
      <c r="G5" s="5"/>
      <c r="H5" s="5"/>
      <c r="I5" s="3"/>
      <c r="J5" s="3"/>
      <c r="K5" s="3"/>
    </row>
    <row r="6" spans="3:11" s="1" customFormat="1" ht="18">
      <c r="C6" s="3" t="s">
        <v>26</v>
      </c>
      <c r="E6" s="3"/>
      <c r="F6" s="3"/>
      <c r="G6" s="5"/>
      <c r="H6" s="5"/>
      <c r="I6" s="3"/>
      <c r="J6" s="3"/>
      <c r="K6" s="3"/>
    </row>
    <row r="7" ht="12.75">
      <c r="C7" t="s">
        <v>60</v>
      </c>
    </row>
    <row r="9" spans="1:8" s="1" customFormat="1" ht="12.75">
      <c r="A9" s="1">
        <v>1</v>
      </c>
      <c r="B9" s="1" t="s">
        <v>27</v>
      </c>
      <c r="G9" s="4"/>
      <c r="H9" s="4"/>
    </row>
    <row r="10" spans="2:7" ht="12.75">
      <c r="B10" t="s">
        <v>28</v>
      </c>
      <c r="C10" t="s">
        <v>29</v>
      </c>
      <c r="G10" s="6">
        <v>592774.64</v>
      </c>
    </row>
    <row r="11" ht="12.75">
      <c r="C11" t="s">
        <v>81</v>
      </c>
    </row>
    <row r="13" spans="5:8" s="1" customFormat="1" ht="12.75">
      <c r="E13" s="1" t="s">
        <v>30</v>
      </c>
      <c r="G13" s="4"/>
      <c r="H13" s="4">
        <f>+G10</f>
        <v>592774.64</v>
      </c>
    </row>
    <row r="15" spans="3:8" s="3" customFormat="1" ht="18">
      <c r="C15" s="3" t="s">
        <v>31</v>
      </c>
      <c r="G15" s="5"/>
      <c r="H15" s="5"/>
    </row>
    <row r="16" spans="7:8" s="3" customFormat="1" ht="18">
      <c r="G16" s="5"/>
      <c r="H16" s="5"/>
    </row>
    <row r="17" spans="1:8" s="1" customFormat="1" ht="12.75">
      <c r="A17" s="1">
        <v>1</v>
      </c>
      <c r="B17" s="1" t="s">
        <v>27</v>
      </c>
      <c r="G17" s="4"/>
      <c r="H17" s="4"/>
    </row>
    <row r="18" spans="2:3" ht="12.75">
      <c r="B18" t="s">
        <v>28</v>
      </c>
      <c r="C18" t="s">
        <v>29</v>
      </c>
    </row>
    <row r="19" ht="12.75">
      <c r="C19" t="s">
        <v>81</v>
      </c>
    </row>
    <row r="20" spans="5:8" ht="12.75">
      <c r="E20" s="1" t="s">
        <v>30</v>
      </c>
      <c r="H20" s="4"/>
    </row>
    <row r="22" spans="1:8" s="1" customFormat="1" ht="12.75">
      <c r="A22" s="1">
        <v>2</v>
      </c>
      <c r="B22" s="1" t="s">
        <v>21</v>
      </c>
      <c r="G22" s="4"/>
      <c r="H22" s="4"/>
    </row>
    <row r="23" spans="2:7" ht="12.75">
      <c r="B23" t="s">
        <v>28</v>
      </c>
      <c r="C23" t="s">
        <v>59</v>
      </c>
      <c r="G23" s="6">
        <v>6686</v>
      </c>
    </row>
    <row r="24" spans="2:7" ht="12.75">
      <c r="B24" t="s">
        <v>32</v>
      </c>
      <c r="C24" t="s">
        <v>61</v>
      </c>
      <c r="G24" s="6">
        <v>3877.3</v>
      </c>
    </row>
    <row r="25" spans="2:7" ht="12.75">
      <c r="B25" t="s">
        <v>33</v>
      </c>
      <c r="C25" t="s">
        <v>62</v>
      </c>
      <c r="G25" s="6">
        <v>7228</v>
      </c>
    </row>
    <row r="26" spans="2:7" ht="12.75">
      <c r="B26" t="s">
        <v>34</v>
      </c>
      <c r="C26" t="s">
        <v>63</v>
      </c>
      <c r="G26" s="6">
        <v>49608.34</v>
      </c>
    </row>
    <row r="27" spans="2:7" ht="12.75">
      <c r="B27" t="s">
        <v>35</v>
      </c>
      <c r="C27" t="s">
        <v>68</v>
      </c>
      <c r="G27" s="6">
        <v>300</v>
      </c>
    </row>
    <row r="28" spans="2:7" ht="12.75">
      <c r="B28" t="s">
        <v>36</v>
      </c>
      <c r="C28" t="s">
        <v>74</v>
      </c>
      <c r="G28" s="6">
        <v>24890</v>
      </c>
    </row>
    <row r="29" spans="2:7" ht="12.75">
      <c r="B29" t="s">
        <v>37</v>
      </c>
      <c r="C29" t="s">
        <v>75</v>
      </c>
      <c r="G29" s="6">
        <v>23512.71</v>
      </c>
    </row>
    <row r="30" spans="2:7" ht="12.75">
      <c r="B30" t="s">
        <v>38</v>
      </c>
      <c r="C30" t="s">
        <v>80</v>
      </c>
      <c r="G30" s="6">
        <v>21717.39</v>
      </c>
    </row>
    <row r="31" spans="2:7" ht="12.75">
      <c r="B31" t="s">
        <v>39</v>
      </c>
      <c r="C31" t="s">
        <v>82</v>
      </c>
      <c r="G31" s="6">
        <v>0</v>
      </c>
    </row>
    <row r="33" spans="5:8" s="1" customFormat="1" ht="12.75">
      <c r="E33" s="1" t="s">
        <v>41</v>
      </c>
      <c r="G33" s="4"/>
      <c r="H33" s="4">
        <f>SUM(G23:G31)</f>
        <v>137819.74</v>
      </c>
    </row>
    <row r="36" spans="1:8" s="1" customFormat="1" ht="12.75">
      <c r="A36" s="1">
        <v>3</v>
      </c>
      <c r="B36" s="1" t="s">
        <v>42</v>
      </c>
      <c r="G36" s="4"/>
      <c r="H36" s="4"/>
    </row>
    <row r="37" spans="2:7" ht="12.75">
      <c r="B37" t="s">
        <v>28</v>
      </c>
      <c r="C37" t="s">
        <v>58</v>
      </c>
      <c r="G37" s="6">
        <v>9261</v>
      </c>
    </row>
    <row r="38" spans="2:7" ht="12.75">
      <c r="B38" t="s">
        <v>32</v>
      </c>
      <c r="C38" t="s">
        <v>64</v>
      </c>
      <c r="G38" s="6">
        <v>91178.93</v>
      </c>
    </row>
    <row r="39" spans="2:7" ht="12.75">
      <c r="B39" t="s">
        <v>33</v>
      </c>
      <c r="C39" t="s">
        <v>65</v>
      </c>
      <c r="G39" s="6">
        <v>54251.01</v>
      </c>
    </row>
    <row r="40" spans="2:7" ht="12.75">
      <c r="B40" t="s">
        <v>34</v>
      </c>
      <c r="C40" t="s">
        <v>67</v>
      </c>
      <c r="G40" s="6">
        <v>61225.7</v>
      </c>
    </row>
    <row r="41" spans="2:7" ht="12.75">
      <c r="B41" t="s">
        <v>35</v>
      </c>
      <c r="C41" t="s">
        <v>69</v>
      </c>
      <c r="G41" s="6">
        <f>170035.6+181007.71</f>
        <v>351043.31</v>
      </c>
    </row>
    <row r="42" spans="2:7" ht="12.75">
      <c r="B42" t="s">
        <v>36</v>
      </c>
      <c r="C42" t="s">
        <v>70</v>
      </c>
      <c r="G42" s="6">
        <v>37898.25</v>
      </c>
    </row>
    <row r="43" spans="2:7" ht="12.75">
      <c r="B43" t="s">
        <v>37</v>
      </c>
      <c r="C43" t="s">
        <v>76</v>
      </c>
      <c r="G43" s="6">
        <v>72541.99</v>
      </c>
    </row>
    <row r="44" spans="2:7" ht="12.75">
      <c r="B44" t="s">
        <v>38</v>
      </c>
      <c r="C44" t="s">
        <v>77</v>
      </c>
      <c r="G44" s="6">
        <v>94074.9</v>
      </c>
    </row>
    <row r="45" spans="2:7" ht="12.75">
      <c r="B45" t="s">
        <v>39</v>
      </c>
      <c r="C45" t="s">
        <v>78</v>
      </c>
      <c r="G45" s="6">
        <v>34978.2</v>
      </c>
    </row>
    <row r="46" spans="2:7" ht="12.75">
      <c r="B46" t="s">
        <v>40</v>
      </c>
      <c r="C46" t="s">
        <v>79</v>
      </c>
      <c r="G46" s="6">
        <v>37452.5</v>
      </c>
    </row>
    <row r="48" spans="5:10" s="1" customFormat="1" ht="12.75">
      <c r="E48" s="1" t="s">
        <v>43</v>
      </c>
      <c r="G48" s="4"/>
      <c r="H48" s="4">
        <f>SUM(G37:G46)</f>
        <v>843905.7899999999</v>
      </c>
      <c r="J48" s="8"/>
    </row>
    <row r="51" spans="1:8" s="1" customFormat="1" ht="12.75">
      <c r="A51" s="1">
        <v>4</v>
      </c>
      <c r="B51" s="1" t="s">
        <v>18</v>
      </c>
      <c r="G51" s="4"/>
      <c r="H51" s="4"/>
    </row>
    <row r="52" spans="2:7" ht="12.75">
      <c r="B52" t="s">
        <v>28</v>
      </c>
      <c r="C52" t="s">
        <v>66</v>
      </c>
      <c r="G52" s="6">
        <v>170999</v>
      </c>
    </row>
    <row r="53" spans="2:7" ht="12.75">
      <c r="B53" t="s">
        <v>32</v>
      </c>
      <c r="C53" t="s">
        <v>94</v>
      </c>
      <c r="G53" s="6">
        <v>116045.08</v>
      </c>
    </row>
    <row r="54" spans="2:7" ht="12.75">
      <c r="B54" t="s">
        <v>33</v>
      </c>
      <c r="C54" t="s">
        <v>71</v>
      </c>
      <c r="G54" s="6">
        <v>75312.34</v>
      </c>
    </row>
    <row r="55" spans="2:7" ht="12.75">
      <c r="B55" t="s">
        <v>34</v>
      </c>
      <c r="C55" t="s">
        <v>72</v>
      </c>
      <c r="G55" s="6">
        <v>131960.78</v>
      </c>
    </row>
    <row r="56" spans="2:7" ht="12.75">
      <c r="B56" t="s">
        <v>35</v>
      </c>
      <c r="C56" t="s">
        <v>73</v>
      </c>
      <c r="G56" s="6">
        <v>0</v>
      </c>
    </row>
    <row r="57" spans="2:7" ht="12.75">
      <c r="B57" t="s">
        <v>36</v>
      </c>
      <c r="C57" t="s">
        <v>95</v>
      </c>
      <c r="G57" s="6">
        <v>152587.31</v>
      </c>
    </row>
    <row r="58" spans="2:7" ht="12.75">
      <c r="B58" t="s">
        <v>37</v>
      </c>
      <c r="C58" t="s">
        <v>96</v>
      </c>
      <c r="G58" s="6">
        <v>115812.89</v>
      </c>
    </row>
    <row r="59" spans="2:7" ht="12.75">
      <c r="B59" t="s">
        <v>38</v>
      </c>
      <c r="C59" t="s">
        <v>97</v>
      </c>
      <c r="G59" s="6">
        <v>123500</v>
      </c>
    </row>
    <row r="60" spans="2:7" ht="12.75">
      <c r="B60" t="s">
        <v>39</v>
      </c>
      <c r="C60" t="s">
        <v>98</v>
      </c>
      <c r="G60" s="6">
        <v>25483.97</v>
      </c>
    </row>
    <row r="62" spans="3:8" s="1" customFormat="1" ht="12.75">
      <c r="C62" s="8"/>
      <c r="E62" s="1" t="s">
        <v>44</v>
      </c>
      <c r="G62" s="4"/>
      <c r="H62" s="4">
        <f>SUM(G52:G60)</f>
        <v>911701.37</v>
      </c>
    </row>
    <row r="63" ht="12.75">
      <c r="C63" s="2"/>
    </row>
    <row r="66" spans="1:8" s="1" customFormat="1" ht="12.75">
      <c r="A66" s="1">
        <v>5</v>
      </c>
      <c r="B66" s="1" t="s">
        <v>19</v>
      </c>
      <c r="G66" s="4"/>
      <c r="H66" s="4"/>
    </row>
    <row r="67" spans="2:7" ht="12.75">
      <c r="B67" t="s">
        <v>28</v>
      </c>
      <c r="C67" t="s">
        <v>99</v>
      </c>
      <c r="G67" s="6">
        <v>197693.33</v>
      </c>
    </row>
    <row r="68" spans="2:7" ht="12.75">
      <c r="B68" t="s">
        <v>32</v>
      </c>
      <c r="C68" t="s">
        <v>100</v>
      </c>
      <c r="G68" s="6">
        <v>55971.47</v>
      </c>
    </row>
    <row r="69" spans="2:7" ht="12.75">
      <c r="B69" t="s">
        <v>33</v>
      </c>
      <c r="C69" t="s">
        <v>101</v>
      </c>
      <c r="G69" s="6">
        <v>70836.92</v>
      </c>
    </row>
    <row r="70" spans="2:7" ht="12.75">
      <c r="B70" t="s">
        <v>34</v>
      </c>
      <c r="C70" t="s">
        <v>102</v>
      </c>
      <c r="G70" s="6">
        <v>50357.36</v>
      </c>
    </row>
    <row r="71" spans="2:7" ht="12.75">
      <c r="B71" t="s">
        <v>35</v>
      </c>
      <c r="C71" t="s">
        <v>103</v>
      </c>
      <c r="G71" s="6">
        <v>12723.36</v>
      </c>
    </row>
    <row r="72" spans="2:7" ht="12.75">
      <c r="B72" t="s">
        <v>36</v>
      </c>
      <c r="C72" t="s">
        <v>104</v>
      </c>
      <c r="G72" s="6">
        <v>3898.8</v>
      </c>
    </row>
    <row r="73" spans="2:7" ht="12.75">
      <c r="B73" t="s">
        <v>37</v>
      </c>
      <c r="C73" t="s">
        <v>105</v>
      </c>
      <c r="G73" s="6">
        <v>29331.04</v>
      </c>
    </row>
    <row r="74" spans="2:7" ht="12.75">
      <c r="B74" t="s">
        <v>38</v>
      </c>
      <c r="C74" t="s">
        <v>106</v>
      </c>
      <c r="G74" s="6">
        <v>10569.08</v>
      </c>
    </row>
    <row r="75" spans="2:7" ht="12.75">
      <c r="B75" t="s">
        <v>39</v>
      </c>
      <c r="C75" t="s">
        <v>107</v>
      </c>
      <c r="G75" s="6">
        <v>16960.45</v>
      </c>
    </row>
    <row r="76" spans="2:7" ht="12.75">
      <c r="B76" t="s">
        <v>40</v>
      </c>
      <c r="C76" t="s">
        <v>108</v>
      </c>
      <c r="G76" s="6">
        <v>18385.1</v>
      </c>
    </row>
    <row r="77" spans="2:7" ht="12.75">
      <c r="B77" t="s">
        <v>38</v>
      </c>
      <c r="C77" t="s">
        <v>109</v>
      </c>
      <c r="G77" s="6">
        <v>41148.81</v>
      </c>
    </row>
    <row r="78" spans="2:7" ht="12.75">
      <c r="B78" t="s">
        <v>39</v>
      </c>
      <c r="C78" t="s">
        <v>110</v>
      </c>
      <c r="G78" s="6">
        <v>1461.98</v>
      </c>
    </row>
    <row r="79" spans="2:7" ht="12.75">
      <c r="B79" t="s">
        <v>40</v>
      </c>
      <c r="C79" t="s">
        <v>111</v>
      </c>
      <c r="G79" s="6">
        <v>273109.57</v>
      </c>
    </row>
    <row r="80" spans="2:7" ht="12.75">
      <c r="B80" t="s">
        <v>50</v>
      </c>
      <c r="C80" t="s">
        <v>84</v>
      </c>
      <c r="G80" s="6">
        <v>58479.54</v>
      </c>
    </row>
    <row r="81" ht="12.75">
      <c r="C81" t="s">
        <v>115</v>
      </c>
    </row>
    <row r="83" spans="5:8" s="1" customFormat="1" ht="12.75">
      <c r="E83" s="1" t="s">
        <v>45</v>
      </c>
      <c r="G83" s="4"/>
      <c r="H83" s="4">
        <f>SUM(G67:G82)</f>
        <v>840926.8099999999</v>
      </c>
    </row>
    <row r="87" spans="1:8" s="1" customFormat="1" ht="12.75">
      <c r="A87" s="1">
        <v>6</v>
      </c>
      <c r="B87" s="1" t="s">
        <v>20</v>
      </c>
      <c r="G87" s="4"/>
      <c r="H87" s="4"/>
    </row>
    <row r="88" spans="2:7" ht="12.75">
      <c r="B88" t="s">
        <v>28</v>
      </c>
      <c r="C88" t="s">
        <v>85</v>
      </c>
      <c r="G88" s="6">
        <v>119694.43</v>
      </c>
    </row>
    <row r="89" spans="2:7" ht="12.75">
      <c r="B89" t="s">
        <v>32</v>
      </c>
      <c r="C89" t="s">
        <v>86</v>
      </c>
      <c r="G89" s="6">
        <v>46034.96</v>
      </c>
    </row>
    <row r="90" spans="2:7" ht="12.75">
      <c r="B90" t="s">
        <v>33</v>
      </c>
      <c r="C90" t="s">
        <v>87</v>
      </c>
      <c r="G90" s="6">
        <v>4092</v>
      </c>
    </row>
    <row r="91" spans="2:7" ht="12.75">
      <c r="B91" t="s">
        <v>34</v>
      </c>
      <c r="C91" t="s">
        <v>88</v>
      </c>
      <c r="G91" s="6">
        <v>2371.25</v>
      </c>
    </row>
    <row r="92" spans="2:7" ht="12.75">
      <c r="B92" t="s">
        <v>35</v>
      </c>
      <c r="C92" t="s">
        <v>89</v>
      </c>
      <c r="G92" s="6">
        <v>228644.8</v>
      </c>
    </row>
    <row r="93" spans="2:7" ht="12.75">
      <c r="B93" t="s">
        <v>36</v>
      </c>
      <c r="C93" t="s">
        <v>90</v>
      </c>
      <c r="G93" s="6">
        <v>56792.85</v>
      </c>
    </row>
    <row r="94" spans="2:7" ht="12.75">
      <c r="B94" t="s">
        <v>37</v>
      </c>
      <c r="C94" t="s">
        <v>91</v>
      </c>
      <c r="G94" s="6">
        <v>32624.23</v>
      </c>
    </row>
    <row r="95" spans="2:7" ht="12.75">
      <c r="B95" t="s">
        <v>38</v>
      </c>
      <c r="C95" t="s">
        <v>92</v>
      </c>
      <c r="G95" s="6">
        <v>7500</v>
      </c>
    </row>
    <row r="96" spans="2:7" ht="12.75">
      <c r="B96" t="s">
        <v>39</v>
      </c>
      <c r="C96" t="s">
        <v>93</v>
      </c>
      <c r="G96" s="6">
        <v>133776.98</v>
      </c>
    </row>
    <row r="98" spans="5:8" s="1" customFormat="1" ht="12.75">
      <c r="E98" s="1" t="s">
        <v>46</v>
      </c>
      <c r="G98" s="4"/>
      <c r="H98" s="4">
        <f>SUM(G88:G96)</f>
        <v>631531.4999999999</v>
      </c>
    </row>
    <row r="101" spans="1:8" s="1" customFormat="1" ht="12.75">
      <c r="A101" s="1">
        <v>7</v>
      </c>
      <c r="B101" s="1" t="s">
        <v>24</v>
      </c>
      <c r="G101" s="4"/>
      <c r="H101" s="4"/>
    </row>
    <row r="102" spans="2:7" ht="12.75">
      <c r="B102" t="s">
        <v>47</v>
      </c>
      <c r="C102" t="s">
        <v>83</v>
      </c>
      <c r="G102" s="6">
        <v>81286.47</v>
      </c>
    </row>
    <row r="104" spans="5:8" s="1" customFormat="1" ht="12.75">
      <c r="E104" s="1" t="s">
        <v>48</v>
      </c>
      <c r="G104" s="4"/>
      <c r="H104" s="4">
        <f>+G102</f>
        <v>81286.47</v>
      </c>
    </row>
    <row r="108" spans="1:10" s="1" customFormat="1" ht="12.75">
      <c r="A108" s="1" t="s">
        <v>49</v>
      </c>
      <c r="G108" s="4"/>
      <c r="H108" s="4">
        <f>SUM(H12:H106)</f>
        <v>4039946.3200000003</v>
      </c>
      <c r="J108" s="8"/>
    </row>
    <row r="109" spans="3:10" ht="12.75">
      <c r="C109" s="2"/>
      <c r="J109" s="2"/>
    </row>
    <row r="110" spans="5:7" ht="12.75">
      <c r="E110" s="2"/>
      <c r="G110" s="7"/>
    </row>
  </sheetData>
  <printOptions/>
  <pageMargins left="0.75" right="0.75" top="1" bottom="1" header="0.5" footer="0.5"/>
  <pageSetup fitToHeight="2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whannah</cp:lastModifiedBy>
  <cp:lastPrinted>2006-02-24T16:26:24Z</cp:lastPrinted>
  <dcterms:created xsi:type="dcterms:W3CDTF">2000-12-13T17:56:22Z</dcterms:created>
  <dcterms:modified xsi:type="dcterms:W3CDTF">2006-02-24T16:32:37Z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