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8255" windowHeight="11205" activeTab="0"/>
  </bookViews>
  <sheets>
    <sheet name="PLAN" sheetId="1" r:id="rId1"/>
    <sheet name="DESCRIPTION" sheetId="2" r:id="rId2"/>
  </sheets>
  <definedNames>
    <definedName name="_xlnm.Print_Area" localSheetId="0">'PLAN'!$A$1:$R$54</definedName>
  </definedNames>
  <calcPr fullCalcOnLoad="1"/>
</workbook>
</file>

<file path=xl/sharedStrings.xml><?xml version="1.0" encoding="utf-8"?>
<sst xmlns="http://schemas.openxmlformats.org/spreadsheetml/2006/main" count="184" uniqueCount="110">
  <si>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</si>
  <si>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</si>
  <si>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</si>
  <si>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</si>
  <si>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</si>
  <si>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</si>
  <si>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</si>
  <si>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Part 1</t>
  </si>
  <si>
    <t>Part 2</t>
  </si>
  <si>
    <t>Part 1 + Part 2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</si>
  <si>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</si>
  <si>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</si>
  <si>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</si>
  <si>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</si>
  <si>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</si>
  <si>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</si>
  <si>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</si>
  <si>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</si>
  <si>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</si>
  <si>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</si>
  <si>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</si>
  <si>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</si>
  <si>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</si>
  <si>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</si>
  <si>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</si>
  <si>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</si>
  <si>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</si>
  <si>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</si>
  <si>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</si>
  <si>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</si>
  <si>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</si>
  <si>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</si>
  <si>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</si>
  <si>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</si>
  <si>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</si>
  <si>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</si>
  <si>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</si>
  <si>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</si>
  <si>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</si>
  <si>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</si>
  <si>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</si>
  <si>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</si>
  <si>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</si>
  <si>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</si>
  <si>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</si>
  <si>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</si>
  <si>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</si>
  <si>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</si>
  <si>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</si>
  <si>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</si>
  <si>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 xml:space="preserve">Compiled by:  </t>
  </si>
  <si>
    <t>Maria C. Knox</t>
  </si>
  <si>
    <t>Financial Management Analyst II</t>
  </si>
  <si>
    <t>Murfreesboro, TN 37132</t>
  </si>
  <si>
    <t>Peck Hall 203</t>
  </si>
  <si>
    <t>****</t>
  </si>
  <si>
    <t xml:space="preserve">Projects to be funded from savings </t>
  </si>
  <si>
    <t>Office of the University Provost</t>
  </si>
  <si>
    <t>TOTAL OF ORIGINAL FEE OF $15 PER STUDENTS (POOL 1)</t>
  </si>
  <si>
    <t>TOTAL OF ADDITIONAL FEES (POOL 2)</t>
  </si>
  <si>
    <t xml:space="preserve">F </t>
  </si>
  <si>
    <t>Enterprise Software</t>
  </si>
  <si>
    <t>Total category 8</t>
  </si>
  <si>
    <t>Emergency repair and replacement of</t>
  </si>
  <si>
    <t xml:space="preserve"> instructional technology</t>
  </si>
  <si>
    <t>2014-2015</t>
  </si>
  <si>
    <t>Purchase recurring annual maintenance/license for academic support software (1585)</t>
  </si>
  <si>
    <t>Various infrastructure projects from ITD in student academic space (1590)</t>
  </si>
  <si>
    <t>Library electronic databases available on the Internet (1583)</t>
  </si>
  <si>
    <t>University Computer Lab at BAS (1571)</t>
  </si>
  <si>
    <t>University Computer Lab at KOM (1579)</t>
  </si>
  <si>
    <t>University Help Desk (1584)</t>
  </si>
  <si>
    <t>University Print Management for Student Printing (1580)</t>
  </si>
  <si>
    <t>University Computer Lab at Walker Library (1572)</t>
  </si>
  <si>
    <t>Adaptive Technologies Computer Lab at Walker Library (1574)</t>
  </si>
  <si>
    <t>University Computer Lab at New Student Union (1575)</t>
  </si>
  <si>
    <t>Virtualization of Student Desktops  (1597)</t>
  </si>
  <si>
    <t>and computer labs (1598)</t>
  </si>
  <si>
    <t>University Computer Lab at BAS NUC computers and upgrades (1528)</t>
  </si>
  <si>
    <t>Adaptive Technologies Computer Lab at Walker Library equipment and upgrades (1502)</t>
  </si>
  <si>
    <t>University Computer Lab at Walker Library upgrades (1521)</t>
  </si>
  <si>
    <t>University Computer Lab at KOM (1533)</t>
  </si>
  <si>
    <t>New Master Classroom for Speech and Theatre (1522)</t>
  </si>
  <si>
    <t>New Master Classroom for English (1514)</t>
  </si>
  <si>
    <t>New Master Classroom for Agribusiness/Agriscience (1515)</t>
  </si>
  <si>
    <t>New Master Classroom for the College of Education (1508)</t>
  </si>
  <si>
    <t>Upgraded Master Classroom for Sociology (1501)</t>
  </si>
  <si>
    <t>Equipment for the College of Behavioral and Health Sciences (1512)</t>
  </si>
  <si>
    <t>Equipment and Software for the College of Liberal Arts (1503)</t>
  </si>
  <si>
    <t>Equipment for Chemistry (1531)</t>
  </si>
  <si>
    <t>Equipment for Electronic Media Communications (1520)</t>
  </si>
  <si>
    <t>Software upgrades for College of Business (1527)</t>
  </si>
  <si>
    <t>Equipment for College of Education (1519)</t>
  </si>
  <si>
    <t>Description of Technology Access Fee Proposals &amp; Costs - July 1, 2014</t>
  </si>
  <si>
    <t>2014-2015 Total Technology Access Fee</t>
  </si>
  <si>
    <t>615.898.5184</t>
  </si>
  <si>
    <t>Carry forward from PY</t>
  </si>
  <si>
    <t>Carryforward from PY</t>
  </si>
  <si>
    <t>Differences in encumbrances</t>
  </si>
  <si>
    <t>Prior year projects</t>
  </si>
  <si>
    <t>Surplus (Deficit)</t>
  </si>
  <si>
    <t>Current year revenue</t>
  </si>
  <si>
    <t>Campus emergency and scheduled repair and replacement (1568 and 1570)</t>
  </si>
  <si>
    <t xml:space="preserve">ACTUAL SPENDING PLAN </t>
  </si>
  <si>
    <t>Total of current year projects</t>
  </si>
  <si>
    <t>**</t>
  </si>
  <si>
    <t>Construction projects are expected to be completed in the next fiscal year.</t>
  </si>
  <si>
    <t>2014-2015 carry forward amount is due to incomplete construction projects and project savings for Pool 2.</t>
  </si>
  <si>
    <t xml:space="preserve">Pool 1 carry forward is due to the incomplete Print Management proposal (1580).  </t>
  </si>
  <si>
    <t>This will be spent as part of the project in the next fiscal year.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</si>
</sst>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Fill="1" applyAlignment="1">
      <alignment/>
    </xf>
    <xf numFmtId="3" fontId="0" fillId="0" borderId="0" xfId="0" applyNumberFormat="1" applyAlignment="1">
      <alignment/>
    </xf>
    <xf numFmtId="166" fontId="1" fillId="0" borderId="10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66" fontId="0" fillId="0" borderId="0" xfId="42" applyNumberFormat="1" applyFont="1" applyBorder="1" applyAlignment="1">
      <alignment/>
    </xf>
    <xf numFmtId="1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6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421875" style="9" bestFit="1" customWidth="1"/>
    <col min="2" max="2" width="3.7109375" style="8" customWidth="1"/>
    <col min="3" max="3" width="32.5742187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2.8515625" style="8" bestFit="1" customWidth="1"/>
    <col min="8" max="8" width="2.57421875" style="8" bestFit="1" customWidth="1"/>
    <col min="9" max="9" width="46.7109375" style="8" bestFit="1" customWidth="1"/>
    <col min="10" max="10" width="3.7109375" style="8" customWidth="1"/>
    <col min="11" max="11" width="13.28125" style="8" bestFit="1" customWidth="1"/>
    <col min="12" max="12" width="3.7109375" style="8" customWidth="1"/>
    <col min="13" max="13" width="11.281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 customWidth="1"/>
  </cols>
  <sheetData>
    <row r="1" spans="1:18" ht="12.7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1" customFormat="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4" spans="1:18" s="1" customFormat="1" ht="12.7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s="1" customFormat="1" ht="12.75">
      <c r="A5" s="46" t="s">
        <v>65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s="1" customFormat="1" ht="12.75">
      <c r="A6" s="46" t="s">
        <v>103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11" spans="1:18" ht="12.75">
      <c r="A11" s="45" t="s">
        <v>5</v>
      </c>
      <c r="B11" s="45"/>
      <c r="C11" s="45"/>
      <c r="D11" s="45"/>
      <c r="E11" s="45"/>
      <c r="F11" s="11"/>
      <c r="G11" s="45" t="s">
        <v>6</v>
      </c>
      <c r="H11" s="45"/>
      <c r="I11" s="45"/>
      <c r="J11" s="45"/>
      <c r="K11" s="45"/>
      <c r="L11" s="11"/>
      <c r="M11" s="49" t="s">
        <v>94</v>
      </c>
      <c r="N11" s="49"/>
      <c r="O11" s="49"/>
      <c r="P11" s="49"/>
      <c r="Q11" s="49"/>
      <c r="R11" s="11"/>
    </row>
    <row r="12" spans="1:18" ht="12.75">
      <c r="A12" s="48" t="s">
        <v>7</v>
      </c>
      <c r="B12" s="48"/>
      <c r="C12" s="48"/>
      <c r="D12" s="48"/>
      <c r="E12" s="48"/>
      <c r="F12" s="11"/>
      <c r="G12" s="48" t="s">
        <v>8</v>
      </c>
      <c r="H12" s="48"/>
      <c r="I12" s="48"/>
      <c r="J12" s="48"/>
      <c r="K12" s="48"/>
      <c r="L12" s="12"/>
      <c r="M12" s="48" t="s">
        <v>9</v>
      </c>
      <c r="N12" s="48"/>
      <c r="O12" s="48"/>
      <c r="P12" s="48"/>
      <c r="Q12" s="48"/>
      <c r="R12" s="11"/>
    </row>
    <row r="13" spans="6:18" ht="12.75">
      <c r="F13" s="11"/>
      <c r="L13" s="11"/>
      <c r="R13" s="11"/>
    </row>
    <row r="14" spans="3:18" ht="12.75">
      <c r="C14" s="45" t="s">
        <v>4</v>
      </c>
      <c r="D14" s="45"/>
      <c r="E14" s="45"/>
      <c r="F14" s="11"/>
      <c r="G14" s="13"/>
      <c r="H14" s="13"/>
      <c r="I14" s="45" t="s">
        <v>4</v>
      </c>
      <c r="J14" s="45"/>
      <c r="K14" s="45"/>
      <c r="L14" s="12"/>
      <c r="M14" s="14"/>
      <c r="N14" s="13"/>
      <c r="O14" s="45" t="s">
        <v>4</v>
      </c>
      <c r="P14" s="45"/>
      <c r="Q14" s="45"/>
      <c r="R14" s="12"/>
    </row>
    <row r="15" spans="1:18" ht="12.75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ht="12.75">
      <c r="A16" s="14">
        <v>29891</v>
      </c>
      <c r="C16" s="50" t="s">
        <v>96</v>
      </c>
      <c r="E16" s="14"/>
      <c r="F16" s="11"/>
      <c r="G16" s="14">
        <v>1089471</v>
      </c>
      <c r="I16" s="50" t="s">
        <v>96</v>
      </c>
      <c r="K16" s="13"/>
      <c r="L16" s="12"/>
      <c r="M16" s="14">
        <f>+G16+A16</f>
        <v>1119362</v>
      </c>
      <c r="N16" s="13"/>
      <c r="O16" s="50" t="s">
        <v>97</v>
      </c>
      <c r="P16" s="13"/>
      <c r="Q16" s="14"/>
      <c r="R16" s="11"/>
    </row>
    <row r="17" spans="1:18" ht="12.75">
      <c r="A17" s="9">
        <v>598258</v>
      </c>
      <c r="C17" s="50" t="s">
        <v>101</v>
      </c>
      <c r="E17" s="14"/>
      <c r="F17" s="11"/>
      <c r="G17" s="9">
        <v>3993489</v>
      </c>
      <c r="I17" s="50" t="s">
        <v>101</v>
      </c>
      <c r="K17" s="13"/>
      <c r="L17" s="12"/>
      <c r="M17" s="9">
        <f>+G17+A17</f>
        <v>4591747</v>
      </c>
      <c r="N17" s="13"/>
      <c r="O17" s="50" t="s">
        <v>101</v>
      </c>
      <c r="P17" s="13"/>
      <c r="Q17" s="14"/>
      <c r="R17" s="11"/>
    </row>
    <row r="18" spans="1:18" ht="12.75">
      <c r="A18" s="8"/>
      <c r="B18" s="42">
        <v>1</v>
      </c>
      <c r="C18" s="8" t="s">
        <v>40</v>
      </c>
      <c r="F18" s="11"/>
      <c r="H18" s="42">
        <v>1</v>
      </c>
      <c r="I18" s="8" t="s">
        <v>40</v>
      </c>
      <c r="K18" s="9">
        <f>+DESCRIPTION!H34</f>
        <v>341024</v>
      </c>
      <c r="L18" s="11"/>
      <c r="M18" s="8"/>
      <c r="N18" s="42">
        <v>1</v>
      </c>
      <c r="O18" s="8" t="s">
        <v>40</v>
      </c>
      <c r="Q18" s="9">
        <f>+K18+E18</f>
        <v>341024</v>
      </c>
      <c r="R18" s="11"/>
    </row>
    <row r="19" spans="2:18" ht="12.75">
      <c r="B19" s="42"/>
      <c r="C19" s="8" t="s">
        <v>41</v>
      </c>
      <c r="F19" s="11"/>
      <c r="H19" s="42"/>
      <c r="I19" s="8" t="s">
        <v>41</v>
      </c>
      <c r="L19" s="11"/>
      <c r="N19" s="42"/>
      <c r="O19" s="8" t="s">
        <v>41</v>
      </c>
      <c r="R19" s="11"/>
    </row>
    <row r="20" spans="2:18" ht="12.75">
      <c r="B20" s="42"/>
      <c r="C20" s="8" t="s">
        <v>16</v>
      </c>
      <c r="F20" s="11"/>
      <c r="H20" s="42"/>
      <c r="I20" s="8" t="s">
        <v>16</v>
      </c>
      <c r="L20" s="11"/>
      <c r="N20" s="42"/>
      <c r="O20" s="8" t="s">
        <v>16</v>
      </c>
      <c r="R20" s="11"/>
    </row>
    <row r="21" spans="2:18" ht="12.75">
      <c r="B21" s="42">
        <v>2</v>
      </c>
      <c r="C21" s="8" t="s">
        <v>15</v>
      </c>
      <c r="F21" s="11"/>
      <c r="H21" s="42">
        <v>2</v>
      </c>
      <c r="I21" s="8" t="s">
        <v>15</v>
      </c>
      <c r="K21" s="17">
        <f>+DESCRIPTION!H44</f>
        <v>204766</v>
      </c>
      <c r="L21" s="11"/>
      <c r="N21" s="42">
        <v>2</v>
      </c>
      <c r="O21" s="8" t="s">
        <v>15</v>
      </c>
      <c r="Q21" s="9">
        <f aca="true" t="shared" si="0" ref="Q21:Q28">+K21+E21</f>
        <v>204766</v>
      </c>
      <c r="R21" s="11"/>
    </row>
    <row r="22" spans="2:18" ht="12.75">
      <c r="B22" s="42">
        <v>3</v>
      </c>
      <c r="C22" s="8" t="s">
        <v>48</v>
      </c>
      <c r="F22" s="11"/>
      <c r="H22" s="42">
        <v>3</v>
      </c>
      <c r="I22" s="8" t="s">
        <v>11</v>
      </c>
      <c r="K22" s="18">
        <f>+DESCRIPTION!H57</f>
        <v>147854</v>
      </c>
      <c r="L22" s="11"/>
      <c r="N22" s="42">
        <v>3</v>
      </c>
      <c r="O22" s="8" t="s">
        <v>11</v>
      </c>
      <c r="Q22" s="9">
        <f t="shared" si="0"/>
        <v>147854</v>
      </c>
      <c r="R22" s="11"/>
    </row>
    <row r="23" spans="2:18" ht="12.75">
      <c r="B23" s="42">
        <v>4</v>
      </c>
      <c r="C23" s="8" t="s">
        <v>49</v>
      </c>
      <c r="F23" s="11"/>
      <c r="H23" s="42">
        <v>4</v>
      </c>
      <c r="I23" s="8" t="s">
        <v>12</v>
      </c>
      <c r="K23" s="32">
        <f>+DESCRIPTION!H69</f>
        <v>614796</v>
      </c>
      <c r="L23" s="11"/>
      <c r="N23" s="42">
        <v>4</v>
      </c>
      <c r="O23" s="8" t="s">
        <v>12</v>
      </c>
      <c r="Q23" s="9">
        <f t="shared" si="0"/>
        <v>614796</v>
      </c>
      <c r="R23" s="11"/>
    </row>
    <row r="24" spans="2:18" ht="12.75">
      <c r="B24" s="42">
        <v>5</v>
      </c>
      <c r="C24" s="8" t="s">
        <v>42</v>
      </c>
      <c r="E24" s="9">
        <f>+DESCRIPTION!H17</f>
        <v>300469</v>
      </c>
      <c r="F24" s="11"/>
      <c r="H24" s="42">
        <v>5</v>
      </c>
      <c r="I24" s="8" t="s">
        <v>47</v>
      </c>
      <c r="K24" s="18">
        <f>+DESCRIPTION!H81</f>
        <v>501250</v>
      </c>
      <c r="L24" s="11"/>
      <c r="N24" s="42">
        <v>5</v>
      </c>
      <c r="O24" s="8" t="s">
        <v>42</v>
      </c>
      <c r="Q24" s="9">
        <f t="shared" si="0"/>
        <v>801719</v>
      </c>
      <c r="R24" s="11"/>
    </row>
    <row r="25" spans="2:18" ht="12.75">
      <c r="B25" s="42">
        <v>6</v>
      </c>
      <c r="C25" s="8" t="s">
        <v>14</v>
      </c>
      <c r="F25" s="11"/>
      <c r="H25" s="42">
        <v>6</v>
      </c>
      <c r="I25" s="8" t="s">
        <v>14</v>
      </c>
      <c r="K25" s="18">
        <f>+DESCRIPTION!H87</f>
        <v>396873</v>
      </c>
      <c r="L25" s="11"/>
      <c r="N25" s="42">
        <v>6</v>
      </c>
      <c r="O25" s="8" t="s">
        <v>14</v>
      </c>
      <c r="Q25" s="9">
        <f t="shared" si="0"/>
        <v>396873</v>
      </c>
      <c r="R25" s="11"/>
    </row>
    <row r="26" spans="2:18" ht="12.75">
      <c r="B26" s="42">
        <v>7</v>
      </c>
      <c r="C26" s="8" t="s">
        <v>63</v>
      </c>
      <c r="E26" s="9">
        <f>+DESCRIPTION!H22</f>
        <v>0</v>
      </c>
      <c r="F26" s="11"/>
      <c r="H26" s="42">
        <v>7</v>
      </c>
      <c r="I26" s="8" t="s">
        <v>44</v>
      </c>
      <c r="K26" s="18">
        <f>+DESCRIPTION!H93</f>
        <v>273805</v>
      </c>
      <c r="L26" s="11"/>
      <c r="N26" s="42">
        <v>7</v>
      </c>
      <c r="O26" s="8" t="s">
        <v>44</v>
      </c>
      <c r="Q26" s="9">
        <f t="shared" si="0"/>
        <v>273805</v>
      </c>
      <c r="R26" s="11"/>
    </row>
    <row r="27" spans="2:18" ht="12.75">
      <c r="B27" s="42"/>
      <c r="C27" s="8" t="s">
        <v>64</v>
      </c>
      <c r="F27" s="11"/>
      <c r="H27" s="16"/>
      <c r="I27" s="8" t="s">
        <v>43</v>
      </c>
      <c r="K27" s="18"/>
      <c r="L27" s="11"/>
      <c r="N27" s="16"/>
      <c r="O27" s="8" t="s">
        <v>43</v>
      </c>
      <c r="R27" s="11"/>
    </row>
    <row r="28" spans="2:18" ht="12.75">
      <c r="B28" s="8">
        <v>8</v>
      </c>
      <c r="C28" s="8" t="s">
        <v>61</v>
      </c>
      <c r="E28" s="19"/>
      <c r="F28" s="11"/>
      <c r="H28" s="8">
        <v>8</v>
      </c>
      <c r="I28" s="8" t="s">
        <v>61</v>
      </c>
      <c r="K28" s="51">
        <f>+DESCRIPTION!H99</f>
        <v>619678</v>
      </c>
      <c r="L28" s="11"/>
      <c r="N28" s="8">
        <v>8</v>
      </c>
      <c r="O28" s="8" t="s">
        <v>61</v>
      </c>
      <c r="Q28" s="19">
        <f t="shared" si="0"/>
        <v>619678</v>
      </c>
      <c r="R28" s="11"/>
    </row>
    <row r="29" spans="6:18" ht="12.75">
      <c r="F29" s="11"/>
      <c r="K29" s="18"/>
      <c r="L29" s="11"/>
      <c r="R29" s="11"/>
    </row>
    <row r="30" spans="3:18" ht="12.75">
      <c r="C30" s="8" t="s">
        <v>104</v>
      </c>
      <c r="E30" s="9">
        <f>SUM(E18:E28)</f>
        <v>300469</v>
      </c>
      <c r="F30" s="11"/>
      <c r="I30" s="8" t="s">
        <v>104</v>
      </c>
      <c r="K30" s="18">
        <f>SUM(K18:K28)</f>
        <v>3100046</v>
      </c>
      <c r="L30" s="11"/>
      <c r="O30" s="8" t="s">
        <v>104</v>
      </c>
      <c r="Q30" s="9">
        <f>+K30+E30</f>
        <v>3400515</v>
      </c>
      <c r="R30" s="11"/>
    </row>
    <row r="31" spans="6:18" ht="12.75">
      <c r="F31" s="11"/>
      <c r="K31" s="18"/>
      <c r="L31" s="11"/>
      <c r="R31" s="11"/>
    </row>
    <row r="32" spans="6:18" ht="12.75">
      <c r="F32" s="11"/>
      <c r="K32" s="9"/>
      <c r="L32" s="11"/>
      <c r="N32" s="16"/>
      <c r="R32" s="11"/>
    </row>
    <row r="33" spans="3:18" ht="12.75">
      <c r="C33" s="8" t="s">
        <v>98</v>
      </c>
      <c r="E33" s="9">
        <v>0</v>
      </c>
      <c r="F33" s="11"/>
      <c r="I33" s="8" t="s">
        <v>98</v>
      </c>
      <c r="K33" s="9">
        <f>-25042+90693</f>
        <v>65651</v>
      </c>
      <c r="L33" s="11"/>
      <c r="N33" s="16"/>
      <c r="O33" s="8" t="s">
        <v>98</v>
      </c>
      <c r="Q33" s="9">
        <f>+E33+K33</f>
        <v>65651</v>
      </c>
      <c r="R33" s="11"/>
    </row>
    <row r="34" spans="3:18" ht="12.75">
      <c r="C34" s="8" t="s">
        <v>99</v>
      </c>
      <c r="E34" s="9">
        <v>0</v>
      </c>
      <c r="F34" s="11"/>
      <c r="I34" s="8" t="s">
        <v>99</v>
      </c>
      <c r="K34" s="9">
        <v>709531</v>
      </c>
      <c r="L34" s="11"/>
      <c r="N34" s="16"/>
      <c r="O34" s="8" t="s">
        <v>99</v>
      </c>
      <c r="Q34" s="9">
        <f>+E34+K34</f>
        <v>709531</v>
      </c>
      <c r="R34" s="11"/>
    </row>
    <row r="35" spans="3:18" ht="12.75">
      <c r="C35" s="8" t="s">
        <v>100</v>
      </c>
      <c r="E35" s="9">
        <v>327680</v>
      </c>
      <c r="F35" s="11"/>
      <c r="I35" s="8" t="s">
        <v>100</v>
      </c>
      <c r="K35" s="9">
        <v>1207732</v>
      </c>
      <c r="L35" s="11"/>
      <c r="N35" s="16"/>
      <c r="O35" s="8" t="s">
        <v>100</v>
      </c>
      <c r="Q35" s="9">
        <f>+E35+K35</f>
        <v>1535412</v>
      </c>
      <c r="R35" s="11"/>
    </row>
    <row r="36" spans="6:18" ht="12.75">
      <c r="F36" s="11"/>
      <c r="K36" s="9"/>
      <c r="L36" s="11"/>
      <c r="R36" s="11"/>
    </row>
    <row r="37" spans="6:18" ht="12.75">
      <c r="F37" s="11"/>
      <c r="L37" s="11"/>
      <c r="N37" s="16"/>
      <c r="R37" s="11"/>
    </row>
    <row r="38" spans="1:18" ht="12.75">
      <c r="A38" s="19" t="s">
        <v>10</v>
      </c>
      <c r="E38" s="19" t="s">
        <v>10</v>
      </c>
      <c r="F38" s="11"/>
      <c r="G38" s="20" t="s">
        <v>10</v>
      </c>
      <c r="K38" s="20" t="s">
        <v>10</v>
      </c>
      <c r="L38" s="11"/>
      <c r="M38" s="9" t="s">
        <v>10</v>
      </c>
      <c r="N38" s="21"/>
      <c r="O38" s="21"/>
      <c r="P38" s="21"/>
      <c r="Q38" s="9" t="s">
        <v>10</v>
      </c>
      <c r="R38" s="11"/>
    </row>
    <row r="39" spans="1:18" ht="13.5" thickBot="1">
      <c r="A39" s="22">
        <f>SUM(A16:A17)</f>
        <v>628149</v>
      </c>
      <c r="E39" s="23">
        <f>SUM(E18:E35)</f>
        <v>928618</v>
      </c>
      <c r="F39" s="11"/>
      <c r="G39" s="23">
        <f>SUM(G16:G17)</f>
        <v>5082960</v>
      </c>
      <c r="K39" s="24">
        <f>SUM(K18:K36)</f>
        <v>8183006</v>
      </c>
      <c r="L39" s="25"/>
      <c r="M39" s="22">
        <f>SUM(M16:M36)</f>
        <v>5711109</v>
      </c>
      <c r="Q39" s="23">
        <f>SUM(Q18:Q36)</f>
        <v>9111624</v>
      </c>
      <c r="R39" s="11"/>
    </row>
    <row r="40" spans="6:18" ht="13.5" thickTop="1">
      <c r="F40" s="11"/>
      <c r="L40" s="25"/>
      <c r="R40" s="11"/>
    </row>
    <row r="41" spans="6:18" ht="12.75">
      <c r="F41" s="26"/>
      <c r="K41" s="18"/>
      <c r="R41" s="26"/>
    </row>
    <row r="42" spans="6:18" ht="12.75">
      <c r="F42" s="26"/>
      <c r="R42" s="26"/>
    </row>
    <row r="43" spans="2:18" ht="12.75">
      <c r="B43" s="53" t="s">
        <v>105</v>
      </c>
      <c r="C43" s="53" t="s">
        <v>107</v>
      </c>
      <c r="F43" s="26"/>
      <c r="R43" s="26"/>
    </row>
    <row r="44" spans="2:18" ht="12.75">
      <c r="B44" s="52"/>
      <c r="C44" s="53" t="s">
        <v>106</v>
      </c>
      <c r="F44" s="26"/>
      <c r="G44" s="21"/>
      <c r="H44" s="21"/>
      <c r="I44" s="21"/>
      <c r="J44" s="21"/>
      <c r="K44" s="21"/>
      <c r="R44" s="26"/>
    </row>
    <row r="45" spans="3:18" ht="12.75">
      <c r="C45" s="8" t="s">
        <v>108</v>
      </c>
      <c r="F45" s="26"/>
      <c r="G45" s="21"/>
      <c r="H45" s="21"/>
      <c r="I45" s="21"/>
      <c r="J45" s="21"/>
      <c r="K45" s="21"/>
      <c r="R45" s="26"/>
    </row>
    <row r="46" spans="3:18" ht="12.75">
      <c r="C46" s="53" t="s">
        <v>109</v>
      </c>
      <c r="F46" s="26"/>
      <c r="R46" s="26"/>
    </row>
    <row r="47" spans="3:18" ht="12.75">
      <c r="C47" s="27"/>
      <c r="F47" s="26"/>
      <c r="R47" s="26"/>
    </row>
    <row r="48" spans="2:18" ht="12.75">
      <c r="B48" s="34" t="s">
        <v>50</v>
      </c>
      <c r="C48" s="8" t="s">
        <v>51</v>
      </c>
      <c r="F48" s="26"/>
      <c r="R48" s="26"/>
    </row>
    <row r="49" spans="3:18" ht="12.75">
      <c r="C49" s="8" t="s">
        <v>52</v>
      </c>
      <c r="F49" s="26"/>
      <c r="R49" s="26"/>
    </row>
    <row r="50" ht="12.75">
      <c r="C50" s="8" t="s">
        <v>17</v>
      </c>
    </row>
    <row r="51" ht="12.75">
      <c r="C51" s="8" t="s">
        <v>57</v>
      </c>
    </row>
    <row r="52" ht="12.75">
      <c r="C52" s="8" t="s">
        <v>54</v>
      </c>
    </row>
    <row r="53" ht="12.75">
      <c r="C53" s="8" t="s">
        <v>53</v>
      </c>
    </row>
    <row r="54" ht="12.75">
      <c r="C54" s="8" t="s">
        <v>95</v>
      </c>
    </row>
  </sheetData>
  <sheetProtection/>
  <mergeCells count="14">
    <mergeCell ref="G12:K12"/>
    <mergeCell ref="M11:Q11"/>
    <mergeCell ref="M12:Q12"/>
    <mergeCell ref="A11:E11"/>
    <mergeCell ref="G11:K11"/>
    <mergeCell ref="C14:E14"/>
    <mergeCell ref="I14:K14"/>
    <mergeCell ref="O14:Q14"/>
    <mergeCell ref="A1:R1"/>
    <mergeCell ref="A2:R2"/>
    <mergeCell ref="A4:R4"/>
    <mergeCell ref="A5:R5"/>
    <mergeCell ref="A6:R6"/>
    <mergeCell ref="A12:E12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3" width="73.2812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57421875" style="6" bestFit="1" customWidth="1"/>
    <col min="8" max="8" width="15.421875" style="6" bestFit="1" customWidth="1"/>
    <col min="9" max="9" width="11.28125" style="0" bestFit="1" customWidth="1"/>
    <col min="10" max="10" width="14.00390625" style="0" bestFit="1" customWidth="1"/>
  </cols>
  <sheetData>
    <row r="1" spans="1:8" s="1" customFormat="1" ht="12.75">
      <c r="A1" s="1" t="s">
        <v>19</v>
      </c>
      <c r="G1" s="4"/>
      <c r="H1" s="4"/>
    </row>
    <row r="2" spans="7:8" s="1" customFormat="1" ht="12.75">
      <c r="G2" s="4"/>
      <c r="H2" s="4"/>
    </row>
    <row r="3" spans="3:11" s="1" customFormat="1" ht="18">
      <c r="C3" s="3" t="s">
        <v>93</v>
      </c>
      <c r="E3" s="3"/>
      <c r="F3" s="3"/>
      <c r="G3" s="5"/>
      <c r="H3" s="5"/>
      <c r="I3" s="3"/>
      <c r="J3" s="3"/>
      <c r="K3" s="3"/>
    </row>
    <row r="4" spans="3:11" s="1" customFormat="1" ht="18">
      <c r="C4" s="31"/>
      <c r="D4" s="3"/>
      <c r="E4" s="3"/>
      <c r="F4" s="3"/>
      <c r="I4" s="3"/>
      <c r="J4" s="3"/>
      <c r="K4" s="3"/>
    </row>
    <row r="5" spans="5:11" s="1" customFormat="1" ht="18">
      <c r="E5" s="3"/>
      <c r="F5" s="3"/>
      <c r="I5" s="3"/>
      <c r="J5" s="3"/>
      <c r="K5" s="3"/>
    </row>
    <row r="6" spans="3:11" s="1" customFormat="1" ht="18">
      <c r="C6" s="3" t="s">
        <v>20</v>
      </c>
      <c r="E6" s="3"/>
      <c r="F6" s="3"/>
      <c r="G6" s="5"/>
      <c r="H6" s="5"/>
      <c r="I6" s="3"/>
      <c r="J6" s="3"/>
      <c r="K6" s="3"/>
    </row>
    <row r="7" ht="12.75">
      <c r="C7" t="s">
        <v>45</v>
      </c>
    </row>
    <row r="9" spans="1:8" s="1" customFormat="1" ht="12.75">
      <c r="A9" s="1">
        <v>5</v>
      </c>
      <c r="B9" s="1" t="s">
        <v>13</v>
      </c>
      <c r="G9" s="4"/>
      <c r="H9" s="4"/>
    </row>
    <row r="10" spans="2:10" ht="12.75">
      <c r="B10" t="s">
        <v>22</v>
      </c>
      <c r="C10" s="26" t="s">
        <v>73</v>
      </c>
      <c r="G10" s="30">
        <v>45648</v>
      </c>
      <c r="I10" s="43"/>
      <c r="J10" s="44"/>
    </row>
    <row r="11" spans="2:10" ht="12.75">
      <c r="B11" t="s">
        <v>26</v>
      </c>
      <c r="C11" s="26" t="s">
        <v>74</v>
      </c>
      <c r="G11" s="30">
        <v>20620</v>
      </c>
      <c r="I11" s="43"/>
      <c r="J11" s="44"/>
    </row>
    <row r="12" spans="2:10" ht="12.75">
      <c r="B12" t="s">
        <v>28</v>
      </c>
      <c r="C12" s="26" t="s">
        <v>75</v>
      </c>
      <c r="G12" s="30">
        <v>16339</v>
      </c>
      <c r="I12" s="43"/>
      <c r="J12" s="44"/>
    </row>
    <row r="13" spans="2:10" ht="12.75">
      <c r="B13" s="8" t="s">
        <v>29</v>
      </c>
      <c r="C13" s="26" t="s">
        <v>72</v>
      </c>
      <c r="G13" s="33">
        <v>186283</v>
      </c>
      <c r="I13" s="43"/>
      <c r="J13" s="44"/>
    </row>
    <row r="14" spans="2:10" ht="12.75">
      <c r="B14" s="8" t="s">
        <v>60</v>
      </c>
      <c r="C14" s="26" t="s">
        <v>71</v>
      </c>
      <c r="G14" s="30">
        <v>31579</v>
      </c>
      <c r="I14" s="43"/>
      <c r="J14" s="44"/>
    </row>
    <row r="15" ht="12.75">
      <c r="B15" s="8"/>
    </row>
    <row r="16" spans="3:10" ht="12.75">
      <c r="C16" s="29"/>
      <c r="G16" s="33"/>
      <c r="J16" s="44"/>
    </row>
    <row r="17" spans="3:12" ht="12.75">
      <c r="C17" s="29"/>
      <c r="E17" s="1" t="s">
        <v>35</v>
      </c>
      <c r="G17" s="33"/>
      <c r="H17" s="4">
        <f>SUM(G10:G14)</f>
        <v>300469</v>
      </c>
      <c r="I17" s="44"/>
      <c r="J17" s="6"/>
      <c r="L17" s="2"/>
    </row>
    <row r="18" ht="12.75">
      <c r="J18" s="2"/>
    </row>
    <row r="19" spans="1:10" ht="12.75">
      <c r="A19" s="1">
        <v>7</v>
      </c>
      <c r="B19" s="1" t="s">
        <v>18</v>
      </c>
      <c r="H19" s="4"/>
      <c r="J19" s="2"/>
    </row>
    <row r="20" spans="2:10" ht="12.75">
      <c r="B20" t="s">
        <v>37</v>
      </c>
      <c r="C20" s="8" t="s">
        <v>102</v>
      </c>
      <c r="D20" s="8" t="s">
        <v>55</v>
      </c>
      <c r="E20" s="6">
        <v>100000</v>
      </c>
      <c r="G20" s="30"/>
      <c r="H20" s="4"/>
      <c r="J20" s="2"/>
    </row>
    <row r="21" spans="8:10" ht="12.75">
      <c r="H21" s="4"/>
      <c r="J21" s="2"/>
    </row>
    <row r="22" spans="5:10" ht="12.75">
      <c r="E22" s="1" t="s">
        <v>38</v>
      </c>
      <c r="H22" s="37">
        <f>+G20</f>
        <v>0</v>
      </c>
      <c r="J22" s="2"/>
    </row>
    <row r="23" spans="5:10" ht="12.75">
      <c r="E23" s="1"/>
      <c r="H23" s="4"/>
      <c r="J23" s="2"/>
    </row>
    <row r="24" spans="1:10" ht="18">
      <c r="A24" s="1" t="s">
        <v>58</v>
      </c>
      <c r="C24" s="3"/>
      <c r="E24" s="1"/>
      <c r="H24" s="4">
        <f>SUM(H17:H22)</f>
        <v>300469</v>
      </c>
      <c r="J24" s="2"/>
    </row>
    <row r="25" s="1" customFormat="1" ht="12.75">
      <c r="J25" s="7"/>
    </row>
    <row r="27" spans="3:8" s="3" customFormat="1" ht="18">
      <c r="C27" s="3" t="s">
        <v>25</v>
      </c>
      <c r="G27" s="5"/>
      <c r="H27" s="5"/>
    </row>
    <row r="28" spans="7:10" s="3" customFormat="1" ht="18">
      <c r="G28" s="5"/>
      <c r="H28" s="5"/>
      <c r="J28" s="39"/>
    </row>
    <row r="29" spans="1:8" s="3" customFormat="1" ht="12.75" customHeight="1">
      <c r="A29" s="1">
        <v>1</v>
      </c>
      <c r="B29" s="1" t="s">
        <v>21</v>
      </c>
      <c r="C29" s="1"/>
      <c r="D29" s="1"/>
      <c r="E29" s="1"/>
      <c r="F29" s="1"/>
      <c r="G29" s="4"/>
      <c r="H29" s="4"/>
    </row>
    <row r="30" spans="1:8" s="3" customFormat="1" ht="12.75" customHeight="1">
      <c r="A30"/>
      <c r="B30" t="s">
        <v>22</v>
      </c>
      <c r="C30" s="8" t="s">
        <v>76</v>
      </c>
      <c r="D30"/>
      <c r="E30"/>
      <c r="F30"/>
      <c r="G30" s="6">
        <v>135933</v>
      </c>
      <c r="H30" s="6"/>
    </row>
    <row r="31" spans="1:8" s="3" customFormat="1" ht="12.75" customHeight="1">
      <c r="A31"/>
      <c r="B31" t="s">
        <v>26</v>
      </c>
      <c r="C31" t="s">
        <v>23</v>
      </c>
      <c r="D31"/>
      <c r="E31"/>
      <c r="F31"/>
      <c r="G31" s="6"/>
      <c r="H31" s="6"/>
    </row>
    <row r="32" spans="1:8" s="3" customFormat="1" ht="12.75" customHeight="1">
      <c r="A32"/>
      <c r="B32"/>
      <c r="C32" s="8" t="s">
        <v>77</v>
      </c>
      <c r="D32"/>
      <c r="E32"/>
      <c r="F32"/>
      <c r="G32" s="6">
        <v>205091</v>
      </c>
      <c r="H32" s="6"/>
    </row>
    <row r="33" spans="1:8" s="3" customFormat="1" ht="12.75" customHeight="1">
      <c r="A33"/>
      <c r="B33"/>
      <c r="C33"/>
      <c r="D33"/>
      <c r="E33"/>
      <c r="F33"/>
      <c r="G33" s="6"/>
      <c r="H33" s="6"/>
    </row>
    <row r="34" spans="1:8" s="3" customFormat="1" ht="12.75" customHeight="1">
      <c r="A34"/>
      <c r="D34" s="5"/>
      <c r="E34" s="1" t="s">
        <v>24</v>
      </c>
      <c r="F34"/>
      <c r="G34" s="6"/>
      <c r="H34" s="4">
        <f>SUM(G30:G33)</f>
        <v>341024</v>
      </c>
    </row>
    <row r="35" spans="4:8" s="3" customFormat="1" ht="12.75" customHeight="1">
      <c r="D35" s="5"/>
      <c r="G35" s="5"/>
      <c r="H35" s="5"/>
    </row>
    <row r="37" spans="1:8" s="1" customFormat="1" ht="12.75">
      <c r="A37" s="1">
        <v>2</v>
      </c>
      <c r="B37" s="1" t="s">
        <v>15</v>
      </c>
      <c r="G37" s="4"/>
      <c r="H37" s="4"/>
    </row>
    <row r="38" spans="2:7" ht="12.75">
      <c r="B38" t="s">
        <v>22</v>
      </c>
      <c r="C38" s="8" t="s">
        <v>79</v>
      </c>
      <c r="G38" s="30">
        <v>74404</v>
      </c>
    </row>
    <row r="39" spans="2:7" ht="12.75">
      <c r="B39" t="s">
        <v>26</v>
      </c>
      <c r="C39" s="26" t="s">
        <v>80</v>
      </c>
      <c r="G39" s="30">
        <v>48212</v>
      </c>
    </row>
    <row r="40" spans="2:7" ht="12.75">
      <c r="B40" t="s">
        <v>27</v>
      </c>
      <c r="C40" s="8" t="s">
        <v>78</v>
      </c>
      <c r="G40" s="30">
        <v>53900</v>
      </c>
    </row>
    <row r="41" spans="2:7" ht="12.75">
      <c r="B41" t="s">
        <v>28</v>
      </c>
      <c r="C41" s="8" t="s">
        <v>81</v>
      </c>
      <c r="G41" s="30">
        <v>28250</v>
      </c>
    </row>
    <row r="42" ht="12.75">
      <c r="G42" s="30"/>
    </row>
    <row r="44" spans="5:8" s="1" customFormat="1" ht="12.75">
      <c r="E44" s="1" t="s">
        <v>31</v>
      </c>
      <c r="G44" s="4"/>
      <c r="H44" s="4">
        <f>SUM(G38:G42)</f>
        <v>204766</v>
      </c>
    </row>
    <row r="47" spans="1:8" s="1" customFormat="1" ht="12.75">
      <c r="A47" s="1">
        <v>3</v>
      </c>
      <c r="B47" s="1" t="s">
        <v>32</v>
      </c>
      <c r="G47" s="4"/>
      <c r="H47" s="4"/>
    </row>
    <row r="48" spans="2:7" ht="12.75">
      <c r="B48" t="s">
        <v>22</v>
      </c>
      <c r="C48" s="26" t="s">
        <v>86</v>
      </c>
      <c r="G48" s="35">
        <v>9667</v>
      </c>
    </row>
    <row r="49" spans="2:7" ht="12.75">
      <c r="B49" t="s">
        <v>26</v>
      </c>
      <c r="C49" t="s">
        <v>85</v>
      </c>
      <c r="G49" s="35">
        <v>102064</v>
      </c>
    </row>
    <row r="50" spans="2:7" ht="12.75">
      <c r="B50" t="s">
        <v>27</v>
      </c>
      <c r="C50" s="26" t="s">
        <v>83</v>
      </c>
      <c r="G50" s="35">
        <v>7860</v>
      </c>
    </row>
    <row r="51" spans="2:9" ht="12.75">
      <c r="B51" t="s">
        <v>28</v>
      </c>
      <c r="C51" s="26" t="s">
        <v>84</v>
      </c>
      <c r="G51" s="35">
        <v>12274</v>
      </c>
      <c r="I51" s="6"/>
    </row>
    <row r="52" spans="2:7" ht="12.75">
      <c r="B52" t="s">
        <v>29</v>
      </c>
      <c r="C52" s="26" t="s">
        <v>82</v>
      </c>
      <c r="G52" s="35">
        <v>15989</v>
      </c>
    </row>
    <row r="53" ht="12.75">
      <c r="G53" s="35"/>
    </row>
    <row r="54" spans="3:7" ht="12.75">
      <c r="C54" s="8"/>
      <c r="G54" s="35"/>
    </row>
    <row r="55" spans="8:11" ht="12.75">
      <c r="H55"/>
      <c r="K55" s="35"/>
    </row>
    <row r="56" ht="12.75">
      <c r="C56" s="29"/>
    </row>
    <row r="57" spans="3:10" s="1" customFormat="1" ht="12.75">
      <c r="C57" s="29"/>
      <c r="E57" s="1" t="s">
        <v>33</v>
      </c>
      <c r="G57" s="4"/>
      <c r="H57" s="4">
        <f>SUM(G48:G55)</f>
        <v>147854</v>
      </c>
      <c r="J57" s="7"/>
    </row>
    <row r="59" ht="12.75">
      <c r="C59" s="29"/>
    </row>
    <row r="60" spans="1:8" s="1" customFormat="1" ht="12.75">
      <c r="A60" s="1">
        <v>4</v>
      </c>
      <c r="B60" s="1" t="s">
        <v>12</v>
      </c>
      <c r="G60" s="4"/>
      <c r="H60" s="4"/>
    </row>
    <row r="61" spans="2:7" ht="12.75">
      <c r="B61" t="s">
        <v>22</v>
      </c>
      <c r="C61" s="8" t="s">
        <v>88</v>
      </c>
      <c r="G61" s="35">
        <v>104891</v>
      </c>
    </row>
    <row r="62" spans="2:7" ht="12.75">
      <c r="B62" t="s">
        <v>26</v>
      </c>
      <c r="C62" s="26" t="s">
        <v>87</v>
      </c>
      <c r="G62" s="35">
        <v>162408</v>
      </c>
    </row>
    <row r="63" spans="2:7" ht="12.75">
      <c r="B63" t="s">
        <v>27</v>
      </c>
      <c r="C63" s="26" t="s">
        <v>92</v>
      </c>
      <c r="G63" s="35">
        <v>101384</v>
      </c>
    </row>
    <row r="64" spans="2:7" ht="12.75">
      <c r="B64" t="s">
        <v>28</v>
      </c>
      <c r="C64" s="8" t="s">
        <v>90</v>
      </c>
      <c r="G64" s="35">
        <v>102143</v>
      </c>
    </row>
    <row r="65" spans="2:7" ht="12.75">
      <c r="B65" t="s">
        <v>29</v>
      </c>
      <c r="C65" s="26" t="s">
        <v>91</v>
      </c>
      <c r="G65" s="35">
        <v>94670</v>
      </c>
    </row>
    <row r="66" spans="2:7" ht="12.75">
      <c r="B66" t="s">
        <v>30</v>
      </c>
      <c r="C66" s="8" t="s">
        <v>89</v>
      </c>
      <c r="G66" s="35">
        <v>49300</v>
      </c>
    </row>
    <row r="67" ht="12.75">
      <c r="G67" s="35"/>
    </row>
    <row r="69" spans="5:8" s="1" customFormat="1" ht="12.75">
      <c r="E69" s="1" t="s">
        <v>34</v>
      </c>
      <c r="G69" s="4"/>
      <c r="H69" s="4">
        <f>SUM(G61:G67)</f>
        <v>614796</v>
      </c>
    </row>
    <row r="70" spans="7:8" s="1" customFormat="1" ht="12.75">
      <c r="G70" s="4"/>
      <c r="H70" s="4"/>
    </row>
    <row r="71" spans="7:8" s="1" customFormat="1" ht="12.75">
      <c r="G71" s="4"/>
      <c r="H71" s="4"/>
    </row>
    <row r="74" spans="1:8" s="1" customFormat="1" ht="12.75">
      <c r="A74" s="1">
        <v>5</v>
      </c>
      <c r="B74" s="1" t="s">
        <v>46</v>
      </c>
      <c r="G74" s="4"/>
      <c r="H74" s="4"/>
    </row>
    <row r="75" spans="2:7" ht="12.75">
      <c r="B75" t="s">
        <v>22</v>
      </c>
      <c r="C75" s="26" t="s">
        <v>69</v>
      </c>
      <c r="E75" s="6"/>
      <c r="G75" s="6">
        <v>164080</v>
      </c>
    </row>
    <row r="76" spans="2:7" ht="12.75">
      <c r="B76" s="8" t="s">
        <v>26</v>
      </c>
      <c r="C76" s="26" t="s">
        <v>70</v>
      </c>
      <c r="E76" s="6"/>
      <c r="G76" s="6">
        <v>30774</v>
      </c>
    </row>
    <row r="77" spans="2:7" ht="12.75">
      <c r="B77" s="8" t="s">
        <v>27</v>
      </c>
      <c r="C77" s="26" t="s">
        <v>68</v>
      </c>
      <c r="E77" s="6"/>
      <c r="G77" s="6">
        <v>250000</v>
      </c>
    </row>
    <row r="78" spans="2:7" ht="12.75">
      <c r="B78" s="8" t="s">
        <v>28</v>
      </c>
      <c r="C78" s="26" t="s">
        <v>71</v>
      </c>
      <c r="E78" s="6"/>
      <c r="G78" s="6">
        <v>56396</v>
      </c>
    </row>
    <row r="79" spans="2:5" ht="12.75">
      <c r="B79" s="8"/>
      <c r="E79" s="36"/>
    </row>
    <row r="81" spans="5:8" s="1" customFormat="1" ht="12.75">
      <c r="E81" s="1" t="s">
        <v>35</v>
      </c>
      <c r="G81" s="4"/>
      <c r="H81" s="4">
        <f>SUM(G75:G80)</f>
        <v>501250</v>
      </c>
    </row>
    <row r="84" spans="1:8" s="1" customFormat="1" ht="12.75">
      <c r="A84" s="1">
        <v>6</v>
      </c>
      <c r="B84" s="1" t="s">
        <v>14</v>
      </c>
      <c r="C84"/>
      <c r="G84" s="4"/>
      <c r="H84" s="4"/>
    </row>
    <row r="85" spans="2:7" ht="12.75">
      <c r="B85" t="s">
        <v>22</v>
      </c>
      <c r="C85" s="26" t="s">
        <v>67</v>
      </c>
      <c r="D85" s="29"/>
      <c r="E85" s="29"/>
      <c r="F85" s="29"/>
      <c r="G85" s="35">
        <v>396873</v>
      </c>
    </row>
    <row r="87" spans="3:8" s="1" customFormat="1" ht="12.75">
      <c r="C87"/>
      <c r="E87" s="1" t="s">
        <v>36</v>
      </c>
      <c r="G87" s="4"/>
      <c r="H87" s="4">
        <f>SUM(G85:G85)</f>
        <v>396873</v>
      </c>
    </row>
    <row r="88" ht="12.75">
      <c r="C88" s="1"/>
    </row>
    <row r="90" spans="1:8" s="1" customFormat="1" ht="12.75">
      <c r="A90" s="1">
        <v>7</v>
      </c>
      <c r="B90" s="1" t="s">
        <v>18</v>
      </c>
      <c r="C90"/>
      <c r="G90" s="4"/>
      <c r="H90" s="4"/>
    </row>
    <row r="91" spans="2:7" ht="12.75">
      <c r="B91" t="s">
        <v>37</v>
      </c>
      <c r="C91" s="8" t="s">
        <v>102</v>
      </c>
      <c r="G91" s="30">
        <f>55965+801+217039</f>
        <v>273805</v>
      </c>
    </row>
    <row r="93" spans="3:8" s="1" customFormat="1" ht="12.75">
      <c r="C93" s="28"/>
      <c r="E93" s="1" t="s">
        <v>38</v>
      </c>
      <c r="G93" s="4"/>
      <c r="H93" s="38">
        <f>+G91</f>
        <v>273805</v>
      </c>
    </row>
    <row r="94" spans="3:8" s="1" customFormat="1" ht="12.75">
      <c r="C94" s="28"/>
      <c r="G94" s="4"/>
      <c r="H94" s="38"/>
    </row>
    <row r="95" spans="3:8" s="1" customFormat="1" ht="12.75">
      <c r="C95" s="28"/>
      <c r="G95" s="4"/>
      <c r="H95" s="38"/>
    </row>
    <row r="96" spans="1:8" s="1" customFormat="1" ht="12.75">
      <c r="A96" s="1">
        <v>8</v>
      </c>
      <c r="B96" s="1" t="s">
        <v>61</v>
      </c>
      <c r="C96" s="28"/>
      <c r="G96" s="4"/>
      <c r="H96" s="38"/>
    </row>
    <row r="97" spans="2:8" s="1" customFormat="1" ht="12.75">
      <c r="B97" s="8" t="s">
        <v>22</v>
      </c>
      <c r="C97" s="26" t="s">
        <v>66</v>
      </c>
      <c r="D97" s="8"/>
      <c r="E97" s="8"/>
      <c r="F97" s="8"/>
      <c r="G97" s="9">
        <v>619678</v>
      </c>
      <c r="H97" s="41"/>
    </row>
    <row r="98" spans="2:8" s="1" customFormat="1" ht="12.75">
      <c r="B98" s="8"/>
      <c r="C98" s="27"/>
      <c r="D98" s="8"/>
      <c r="E98" s="8"/>
      <c r="F98" s="8"/>
      <c r="G98" s="9"/>
      <c r="H98" s="41"/>
    </row>
    <row r="99" spans="2:8" s="1" customFormat="1" ht="12.75">
      <c r="B99" s="8"/>
      <c r="C99" s="27"/>
      <c r="D99" s="8"/>
      <c r="E99" s="1" t="s">
        <v>62</v>
      </c>
      <c r="F99" s="8"/>
      <c r="G99" s="9"/>
      <c r="H99" s="37">
        <f>+G97</f>
        <v>619678</v>
      </c>
    </row>
    <row r="100" spans="2:8" s="1" customFormat="1" ht="12.75">
      <c r="B100" s="8"/>
      <c r="C100" s="27"/>
      <c r="D100" s="8"/>
      <c r="E100" s="8"/>
      <c r="F100" s="8"/>
      <c r="G100" s="9"/>
      <c r="H100" s="41"/>
    </row>
    <row r="101" spans="3:8" s="1" customFormat="1" ht="12.75">
      <c r="C101" s="28"/>
      <c r="G101" s="4"/>
      <c r="H101" s="38"/>
    </row>
    <row r="102" spans="1:10" s="1" customFormat="1" ht="12.75">
      <c r="A102" s="1" t="s">
        <v>59</v>
      </c>
      <c r="C102" s="28"/>
      <c r="G102" s="4"/>
      <c r="H102" s="38">
        <f>SUM(H34:H99)</f>
        <v>3100046</v>
      </c>
      <c r="J102" s="40"/>
    </row>
    <row r="103" ht="12.75">
      <c r="C103" s="1"/>
    </row>
    <row r="105" spans="1:10" s="1" customFormat="1" ht="12.75">
      <c r="A105" s="1" t="s">
        <v>39</v>
      </c>
      <c r="C105"/>
      <c r="G105" s="4"/>
      <c r="H105" s="4">
        <f>+H102+H24</f>
        <v>3400515</v>
      </c>
      <c r="J105" s="7"/>
    </row>
    <row r="106" spans="3:10" ht="12.75">
      <c r="C106" s="1"/>
      <c r="J106" s="2"/>
    </row>
    <row r="107" spans="3:5" ht="12.75">
      <c r="C107" s="2"/>
      <c r="D107" s="8" t="s">
        <v>55</v>
      </c>
      <c r="E107" s="1" t="s">
        <v>56</v>
      </c>
    </row>
  </sheetData>
  <sheetProtection/>
  <printOptions/>
  <pageMargins left="0.75" right="0.75" top="1" bottom="1" header="0.5" footer="0.5"/>
  <pageSetup fitToHeight="2" fitToWidth="1"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Maria Knox</cp:lastModifiedBy>
  <cp:lastPrinted>2015-08-20T14:31:02Z</cp:lastPrinted>
  <dcterms:created xsi:type="dcterms:W3CDTF">2000-12-13T17:56:22Z</dcterms:created>
  <dcterms:modified xsi:type="dcterms:W3CDTF">2015-08-20T14:32:44Z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