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9375" windowHeight="4965" activeTab="0"/>
  </bookViews>
  <sheets>
    <sheet name="Summary" sheetId="1" r:id="rId1"/>
    <sheet name="Pool 2" sheetId="2" r:id="rId2"/>
  </sheets>
  <definedNames/>
  <calcPr fullCalcOnLoad="1"/>
</workbook>
</file>

<file path=xl/sharedStrings.xml><?xml version="1.0" encoding="utf-8"?>
<sst xmlns="http://schemas.openxmlformats.org/spreadsheetml/2006/main" count="177" uniqueCount="114">
  <si>
    <t>TECHNOLOGY ACCESS FEE</t>
  </si>
  <si>
    <t xml:space="preserve"> SPENDING PLAN</t>
  </si>
  <si>
    <t>Original Technology Access Fee Rate</t>
  </si>
  <si>
    <t>Spending Plan</t>
  </si>
  <si>
    <t>Revenue</t>
  </si>
  <si>
    <t>Project</t>
  </si>
  <si>
    <t>Amount</t>
  </si>
  <si>
    <t xml:space="preserve"> </t>
  </si>
  <si>
    <t>TABLE 1</t>
  </si>
  <si>
    <t>Original Fee of $15 Per Student (Pool 1)</t>
  </si>
  <si>
    <t>TOTAL ALL CATEGORIES</t>
  </si>
  <si>
    <t>Total category 1</t>
  </si>
  <si>
    <t>Total category 2</t>
  </si>
  <si>
    <t>Total category 4</t>
  </si>
  <si>
    <t>Total category 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</si>
  <si>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</si>
  <si>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</si>
  <si>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</si>
  <si>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</si>
  <si>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</si>
  <si>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</si>
  <si>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</si>
  <si>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</si>
  <si>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</si>
  <si>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</si>
  <si>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3</t>
  </si>
  <si>
    <t>Additional Fees (Pool 2)</t>
  </si>
  <si>
    <t>K</t>
  </si>
  <si>
    <t>L</t>
  </si>
  <si>
    <t>M</t>
  </si>
  <si>
    <t>See Table 1 for description of specific projects)</t>
  </si>
  <si>
    <t>Pool 1</t>
  </si>
  <si>
    <t>Pool 2</t>
  </si>
  <si>
    <t>Pool 1 + Pool 2</t>
  </si>
  <si>
    <t>Instructional computers and peripherals</t>
  </si>
  <si>
    <t>Description of Technology Access Fee Proposals &amp; Costs - July 1, 2002</t>
  </si>
  <si>
    <t>1. Scheduled replacement of instructional computers</t>
  </si>
  <si>
    <t xml:space="preserve"> located in classrooms and computer labs</t>
  </si>
  <si>
    <t>Master classrooms (new, renovated, and portable)</t>
  </si>
  <si>
    <t>Campus infrastructure projects</t>
  </si>
  <si>
    <t>Emergency repair and replacement of instructional technology</t>
  </si>
  <si>
    <t>Computer lab technology</t>
  </si>
  <si>
    <t>Instructional technology for classrooms and labs</t>
  </si>
  <si>
    <t>Total category 6</t>
  </si>
  <si>
    <t xml:space="preserve">A </t>
  </si>
  <si>
    <t>Campus emergency repair and replacement</t>
  </si>
  <si>
    <t>Replacement server for Art classroom/lab</t>
  </si>
  <si>
    <t>New master classroom for Social Work</t>
  </si>
  <si>
    <t>GIS/Remote Sensing software for Geosciences</t>
  </si>
  <si>
    <t>Replacement technology for Management/Marketing</t>
  </si>
  <si>
    <t>Replacement technology for University Writing Center</t>
  </si>
  <si>
    <t>New master classroom for Physics and Astronomy</t>
  </si>
  <si>
    <t>New master classrooms for English</t>
  </si>
  <si>
    <t>Replacement computers and document cameras for Business</t>
  </si>
  <si>
    <t>New master classroom for Political Science</t>
  </si>
  <si>
    <t>New master classroom for Speech and Theatre</t>
  </si>
  <si>
    <t>Software and hardware for Engineering Technology</t>
  </si>
  <si>
    <t>Optical Spectrum Analyzer for Physics and Astronomy</t>
  </si>
  <si>
    <t>Three portable master classroom carts for Biology</t>
  </si>
  <si>
    <t>Milk processing technology for Agribusiness/Agriscience</t>
  </si>
  <si>
    <t>Replacement software for Library computer labs</t>
  </si>
  <si>
    <t>Software, ultrasound and electrotherapy equipment for HPERS</t>
  </si>
  <si>
    <t>New equipment for the Adaptive Technology Lab - Disabled Students</t>
  </si>
  <si>
    <t>New master classroom for Geosciences</t>
  </si>
  <si>
    <t>Replacement computers for Computer Science</t>
  </si>
  <si>
    <t>New master classroom for Math</t>
  </si>
  <si>
    <t>Replacement computers for Electronic Media Communication</t>
  </si>
  <si>
    <t>Digital media software and hardware for Electronic Media Communication</t>
  </si>
  <si>
    <t>Audiovisual and computer equipment for Recording Industry</t>
  </si>
  <si>
    <t>Analytical instruments for Molecular Biology and Botany</t>
  </si>
  <si>
    <t>Clinical equipment and instructional software for Nursing</t>
  </si>
  <si>
    <t>Preparatory equipment for A/V Lab for Education</t>
  </si>
  <si>
    <t>Replacement technology for Aerospace master classroom</t>
  </si>
  <si>
    <t>Convert existing lab into open writing lab and Sidelines newsroom</t>
  </si>
  <si>
    <t>Preparatory equipment for Speech and Theatre</t>
  </si>
  <si>
    <t>Network connections for Nursing computer lab</t>
  </si>
  <si>
    <t>Business computer lab</t>
  </si>
  <si>
    <t>Library computer labs</t>
  </si>
  <si>
    <t>Instructional Technology Support Computer labs</t>
  </si>
  <si>
    <t>Adaptive Technology Lab</t>
  </si>
  <si>
    <t>Foreign Languages computer lab</t>
  </si>
  <si>
    <t>HPERS computer lab</t>
  </si>
  <si>
    <t>Journalism computer labs</t>
  </si>
  <si>
    <t>University Writing Center computer lab</t>
  </si>
  <si>
    <t>Math computer lab</t>
  </si>
  <si>
    <t>Nursing computer lab</t>
  </si>
  <si>
    <t>Computer Science computer lab</t>
  </si>
  <si>
    <t>Music computer lab</t>
  </si>
  <si>
    <t>Library electronic databases available on the Internet</t>
  </si>
  <si>
    <t>2. Computer lab technology</t>
  </si>
  <si>
    <t>3. Master classrooms (new, renovated, and portable)</t>
  </si>
  <si>
    <t>4. Instructional technology for classrooms and labs</t>
  </si>
  <si>
    <t>5. Recurring costs for computer labs (includes student staffing)</t>
  </si>
  <si>
    <t>6. Campus infrastructure projects</t>
  </si>
  <si>
    <t>2002-2003</t>
  </si>
  <si>
    <t xml:space="preserve">                Middle Tennessee State University</t>
  </si>
  <si>
    <t>Recurring costs for computer labs (includes student staffing*)</t>
  </si>
  <si>
    <t xml:space="preserve">   *12% maximum for student help ($438,480) will be enforced</t>
  </si>
  <si>
    <t>Maintenance for academic software</t>
  </si>
  <si>
    <t>Bandwidth from TNII</t>
  </si>
  <si>
    <t>TrendMicro Interscan Virus Wall software</t>
  </si>
  <si>
    <t>Install four HP dual processors servers</t>
  </si>
  <si>
    <t>Install ethernet switches</t>
  </si>
  <si>
    <t>Install wireless transmitters</t>
  </si>
  <si>
    <t>Install ethernet ports for Computer Science</t>
  </si>
  <si>
    <t>Install ports in Ezell for Mass Communications</t>
  </si>
  <si>
    <t>and computer labs</t>
  </si>
  <si>
    <t>Scheduled replacement of instructional computers located in classrooms</t>
  </si>
  <si>
    <t>technology</t>
  </si>
  <si>
    <t>7. Emergency repair and replacement of instructional</t>
  </si>
  <si>
    <t>Total category 7</t>
  </si>
  <si>
    <t>AS OF JULY 1, 2002</t>
  </si>
  <si>
    <t>New Technology Access Fee</t>
  </si>
  <si>
    <t>2002-2003 Total Technology Access Fee Plan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</si>
</sst>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Accounting"/>
      <sz val="9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7" applyNumberFormat="1" applyAlignment="1">
      <alignment/>
    </xf>
    <xf numFmtId="171" fontId="0" fillId="0" borderId="0" xfId="0" applyNumberFormat="1" applyAlignment="1">
      <alignment/>
    </xf>
    <xf numFmtId="171" fontId="0" fillId="0" borderId="0" xfId="17" applyNumberFormat="1" applyFont="1" applyAlignment="1">
      <alignment/>
    </xf>
    <xf numFmtId="171" fontId="1" fillId="0" borderId="0" xfId="17" applyNumberFormat="1" applyFont="1" applyAlignment="1">
      <alignment/>
    </xf>
    <xf numFmtId="0" fontId="4" fillId="0" borderId="0" xfId="0" applyFont="1" applyAlignment="1">
      <alignment/>
    </xf>
    <xf numFmtId="171" fontId="4" fillId="0" borderId="0" xfId="17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171" fontId="0" fillId="0" borderId="0" xfId="17" applyNumberFormat="1" applyAlignment="1">
      <alignment/>
    </xf>
    <xf numFmtId="171" fontId="1" fillId="0" borderId="0" xfId="0" applyNumberFormat="1" applyFont="1" applyAlignment="1">
      <alignment/>
    </xf>
    <xf numFmtId="171" fontId="5" fillId="0" borderId="0" xfId="17" applyNumberFormat="1" applyFont="1" applyAlignment="1">
      <alignment/>
    </xf>
    <xf numFmtId="0" fontId="1" fillId="0" borderId="0" xfId="0" applyFont="1" applyAlignment="1">
      <alignment horizontal="right"/>
    </xf>
    <xf numFmtId="173" fontId="4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171" fontId="6" fillId="0" borderId="0" xfId="17" applyNumberFormat="1" applyFont="1" applyAlignment="1">
      <alignment/>
    </xf>
    <xf numFmtId="171" fontId="9" fillId="0" borderId="0" xfId="17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1" fontId="9" fillId="0" borderId="0" xfId="17" applyNumberFormat="1" applyFont="1" applyAlignment="1">
      <alignment/>
    </xf>
    <xf numFmtId="0" fontId="12" fillId="0" borderId="0" xfId="0" applyFont="1" applyAlignment="1">
      <alignment horizontal="center"/>
    </xf>
    <xf numFmtId="171" fontId="11" fillId="0" borderId="0" xfId="17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71" fontId="11" fillId="0" borderId="0" xfId="17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71" fontId="14" fillId="0" borderId="0" xfId="17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71" fontId="10" fillId="0" borderId="0" xfId="17" applyNumberFormat="1" applyFont="1" applyAlignment="1">
      <alignment/>
    </xf>
    <xf numFmtId="43" fontId="9" fillId="0" borderId="0" xfId="17" applyNumberFormat="1" applyFont="1" applyAlignment="1">
      <alignment/>
    </xf>
    <xf numFmtId="170" fontId="9" fillId="0" borderId="0" xfId="17" applyNumberFormat="1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3" fontId="9" fillId="0" borderId="0" xfId="15" applyFont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75" zoomScaleNormal="75" workbookViewId="0" topLeftCell="E1">
      <selection activeCell="J8" sqref="J8"/>
    </sheetView>
  </sheetViews>
  <sheetFormatPr defaultColWidth="9.140625" defaultRowHeight="12.75"/>
  <cols>
    <col min="1" max="1" width="11.140625" style="32" customWidth="1"/>
    <col min="2" max="2" width="45.00390625" style="27" customWidth="1"/>
    <col min="3" max="3" width="10.8515625" style="27" customWidth="1"/>
    <col min="4" max="4" width="2.8515625" style="27" customWidth="1"/>
    <col min="5" max="5" width="12.421875" style="27" customWidth="1"/>
    <col min="6" max="6" width="42.28125" style="27" customWidth="1"/>
    <col min="7" max="7" width="14.28125" style="27" customWidth="1"/>
    <col min="8" max="8" width="3.28125" style="32" customWidth="1"/>
    <col min="9" max="9" width="15.57421875" style="27" customWidth="1"/>
    <col min="10" max="10" width="42.7109375" style="27" customWidth="1"/>
    <col min="11" max="11" width="12.8515625" style="27" customWidth="1"/>
    <col min="12" max="16384" width="9.140625" style="27" customWidth="1"/>
  </cols>
  <sheetData>
    <row r="1" spans="1:11" ht="12">
      <c r="A1" s="25"/>
      <c r="B1" s="26"/>
      <c r="C1" s="26"/>
      <c r="D1" s="26" t="s">
        <v>7</v>
      </c>
      <c r="F1" s="28" t="s">
        <v>95</v>
      </c>
      <c r="G1" s="26"/>
      <c r="H1" s="25"/>
      <c r="I1" s="26"/>
      <c r="J1" s="26"/>
      <c r="K1" s="26"/>
    </row>
    <row r="3" spans="1:11" ht="15">
      <c r="A3" s="25"/>
      <c r="B3" s="26"/>
      <c r="C3" s="29"/>
      <c r="E3" s="30"/>
      <c r="F3" s="49" t="s">
        <v>0</v>
      </c>
      <c r="G3" s="26"/>
      <c r="H3" s="25"/>
      <c r="I3" s="26"/>
      <c r="J3" s="26"/>
      <c r="K3" s="26"/>
    </row>
    <row r="4" spans="1:11" ht="15">
      <c r="A4" s="25"/>
      <c r="B4" s="26"/>
      <c r="C4" s="29"/>
      <c r="E4" s="30"/>
      <c r="F4" s="49" t="s">
        <v>94</v>
      </c>
      <c r="G4" s="26"/>
      <c r="H4" s="25"/>
      <c r="I4" s="26"/>
      <c r="J4" s="26"/>
      <c r="K4" s="26"/>
    </row>
    <row r="5" spans="1:11" ht="15">
      <c r="A5" s="25"/>
      <c r="B5" s="26"/>
      <c r="C5" s="29"/>
      <c r="E5" s="30"/>
      <c r="F5" s="49" t="s">
        <v>1</v>
      </c>
      <c r="G5" s="26"/>
      <c r="H5" s="25"/>
      <c r="I5" s="26"/>
      <c r="J5" s="26"/>
      <c r="K5" s="26"/>
    </row>
    <row r="6" spans="1:11" ht="15">
      <c r="A6" s="25"/>
      <c r="B6" s="26"/>
      <c r="C6" s="29"/>
      <c r="E6" s="30"/>
      <c r="F6" s="49" t="s">
        <v>111</v>
      </c>
      <c r="G6" s="26"/>
      <c r="H6" s="25"/>
      <c r="I6" s="26"/>
      <c r="J6" s="26"/>
      <c r="K6" s="26"/>
    </row>
    <row r="8" ht="12">
      <c r="F8" s="33"/>
    </row>
    <row r="11" spans="1:11" s="37" customFormat="1" ht="12">
      <c r="A11" s="34" t="s">
        <v>2</v>
      </c>
      <c r="B11" s="35"/>
      <c r="C11" s="35"/>
      <c r="D11" s="27"/>
      <c r="E11" s="35" t="s">
        <v>112</v>
      </c>
      <c r="F11" s="35"/>
      <c r="G11" s="35"/>
      <c r="H11" s="36"/>
      <c r="I11" s="35" t="s">
        <v>113</v>
      </c>
      <c r="J11" s="35"/>
      <c r="K11" s="35"/>
    </row>
    <row r="12" spans="1:11" s="37" customFormat="1" ht="12">
      <c r="A12" s="34"/>
      <c r="B12" s="31" t="s">
        <v>31</v>
      </c>
      <c r="C12" s="35"/>
      <c r="D12" s="35"/>
      <c r="E12" s="35"/>
      <c r="F12" s="31" t="s">
        <v>32</v>
      </c>
      <c r="G12" s="35"/>
      <c r="H12" s="36"/>
      <c r="I12" s="35"/>
      <c r="J12" s="31" t="s">
        <v>33</v>
      </c>
      <c r="K12" s="35"/>
    </row>
    <row r="14" spans="2:10" ht="12">
      <c r="B14" s="38" t="s">
        <v>3</v>
      </c>
      <c r="D14" s="32"/>
      <c r="E14" s="32"/>
      <c r="F14" s="38" t="s">
        <v>3</v>
      </c>
      <c r="I14" s="32"/>
      <c r="J14" s="38" t="s">
        <v>3</v>
      </c>
    </row>
    <row r="15" spans="1:11" s="40" customFormat="1" ht="14.25">
      <c r="A15" s="39" t="s">
        <v>4</v>
      </c>
      <c r="B15" s="40" t="s">
        <v>5</v>
      </c>
      <c r="C15" s="40" t="s">
        <v>6</v>
      </c>
      <c r="D15" s="27"/>
      <c r="E15" s="39" t="s">
        <v>4</v>
      </c>
      <c r="F15" s="40" t="s">
        <v>5</v>
      </c>
      <c r="G15" s="40" t="s">
        <v>6</v>
      </c>
      <c r="H15" s="39"/>
      <c r="I15" s="39" t="s">
        <v>4</v>
      </c>
      <c r="J15" s="40" t="s">
        <v>5</v>
      </c>
      <c r="K15" s="40" t="s">
        <v>6</v>
      </c>
    </row>
    <row r="16" spans="2:7" s="41" customFormat="1" ht="12">
      <c r="B16" s="41" t="s">
        <v>30</v>
      </c>
      <c r="F16" s="41" t="s">
        <v>30</v>
      </c>
      <c r="G16" s="42"/>
    </row>
    <row r="17" spans="1:11" ht="12">
      <c r="A17" s="32">
        <f>4400000*0.13</f>
        <v>572000</v>
      </c>
      <c r="B17" s="27" t="s">
        <v>36</v>
      </c>
      <c r="C17" s="32">
        <f>+'Pool 2'!H10</f>
        <v>572000</v>
      </c>
      <c r="E17" s="32">
        <f>4400000*0.87</f>
        <v>3828000</v>
      </c>
      <c r="F17" s="27" t="s">
        <v>36</v>
      </c>
      <c r="H17" s="43"/>
      <c r="I17" s="32">
        <f>+A17+E17</f>
        <v>4400000</v>
      </c>
      <c r="J17" s="27" t="s">
        <v>36</v>
      </c>
      <c r="K17" s="32">
        <f>+C17+G18</f>
        <v>572000</v>
      </c>
    </row>
    <row r="18" spans="2:10" ht="12">
      <c r="B18" s="27" t="s">
        <v>37</v>
      </c>
      <c r="E18" s="32"/>
      <c r="F18" s="27" t="s">
        <v>37</v>
      </c>
      <c r="G18" s="44">
        <v>0</v>
      </c>
      <c r="H18" s="43"/>
      <c r="I18" s="32"/>
      <c r="J18" s="27" t="s">
        <v>37</v>
      </c>
    </row>
    <row r="19" spans="3:11" ht="12">
      <c r="C19" s="32"/>
      <c r="E19" s="32"/>
      <c r="F19" s="27" t="s">
        <v>89</v>
      </c>
      <c r="G19" s="32">
        <f>+'Pool 2'!H26</f>
        <v>411413.5</v>
      </c>
      <c r="H19" s="43"/>
      <c r="I19" s="32"/>
      <c r="J19" s="27" t="s">
        <v>89</v>
      </c>
      <c r="K19" s="32">
        <f aca="true" t="shared" si="0" ref="K19:K24">+C19+G19</f>
        <v>411413.5</v>
      </c>
    </row>
    <row r="20" spans="3:11" ht="12">
      <c r="C20" s="32"/>
      <c r="E20" s="32"/>
      <c r="F20" s="27" t="s">
        <v>90</v>
      </c>
      <c r="G20" s="32">
        <f>+'Pool 2'!H44</f>
        <v>616375</v>
      </c>
      <c r="H20" s="43"/>
      <c r="I20" s="32"/>
      <c r="J20" s="27" t="s">
        <v>90</v>
      </c>
      <c r="K20" s="32">
        <f t="shared" si="0"/>
        <v>616375</v>
      </c>
    </row>
    <row r="21" spans="3:11" ht="12">
      <c r="C21" s="32"/>
      <c r="E21" s="32"/>
      <c r="F21" s="27" t="s">
        <v>91</v>
      </c>
      <c r="G21" s="32">
        <f>+'Pool 2'!H60</f>
        <v>985072.1849999999</v>
      </c>
      <c r="H21" s="43"/>
      <c r="I21" s="32" t="s">
        <v>7</v>
      </c>
      <c r="J21" s="27" t="s">
        <v>91</v>
      </c>
      <c r="K21" s="32">
        <f t="shared" si="0"/>
        <v>985072.1849999999</v>
      </c>
    </row>
    <row r="22" spans="1:11" ht="12">
      <c r="A22" s="27"/>
      <c r="C22" s="32"/>
      <c r="F22" s="27" t="s">
        <v>92</v>
      </c>
      <c r="G22" s="32">
        <f>+'Pool 2'!H79</f>
        <v>799320</v>
      </c>
      <c r="H22" s="43"/>
      <c r="J22" s="27" t="s">
        <v>92</v>
      </c>
      <c r="K22" s="32">
        <f t="shared" si="0"/>
        <v>799320</v>
      </c>
    </row>
    <row r="23" spans="1:11" ht="12">
      <c r="A23" s="27"/>
      <c r="C23" s="32"/>
      <c r="F23" s="27" t="s">
        <v>93</v>
      </c>
      <c r="G23" s="32">
        <f>+'Pool 2'!H93</f>
        <v>800569</v>
      </c>
      <c r="H23" s="43"/>
      <c r="J23" s="27" t="s">
        <v>93</v>
      </c>
      <c r="K23" s="32">
        <f t="shared" si="0"/>
        <v>800569</v>
      </c>
    </row>
    <row r="24" spans="1:11" ht="12">
      <c r="A24" s="27"/>
      <c r="C24" s="32"/>
      <c r="F24" s="27" t="s">
        <v>109</v>
      </c>
      <c r="G24" s="32">
        <f>+'Pool 2'!H99</f>
        <v>215250</v>
      </c>
      <c r="H24" s="43"/>
      <c r="J24" s="27" t="s">
        <v>109</v>
      </c>
      <c r="K24" s="32">
        <f t="shared" si="0"/>
        <v>215250</v>
      </c>
    </row>
    <row r="25" spans="1:11" ht="12">
      <c r="A25" s="27"/>
      <c r="C25" s="32"/>
      <c r="F25" s="27" t="s">
        <v>108</v>
      </c>
      <c r="G25" s="32"/>
      <c r="H25" s="43"/>
      <c r="J25" s="27" t="s">
        <v>108</v>
      </c>
      <c r="K25" s="32"/>
    </row>
    <row r="26" ht="12">
      <c r="C26" s="32"/>
    </row>
    <row r="27" spans="1:11" ht="12">
      <c r="A27" s="32">
        <f>+A17</f>
        <v>572000</v>
      </c>
      <c r="C27" s="45">
        <f>SUM(C17:C26)</f>
        <v>572000</v>
      </c>
      <c r="E27" s="32">
        <f>+E17</f>
        <v>3828000</v>
      </c>
      <c r="F27" s="45" t="s">
        <v>7</v>
      </c>
      <c r="G27" s="45">
        <f>SUM(G19:G26)</f>
        <v>3827999.685</v>
      </c>
      <c r="I27" s="32">
        <f>+I17</f>
        <v>4400000</v>
      </c>
      <c r="K27" s="45">
        <f>SUM(K17:K26)</f>
        <v>4399999.6850000005</v>
      </c>
    </row>
    <row r="28" spans="2:11" ht="12">
      <c r="B28" s="45" t="s">
        <v>7</v>
      </c>
      <c r="C28" s="45"/>
      <c r="E28" s="32"/>
      <c r="G28" s="45"/>
      <c r="I28" s="32"/>
      <c r="K28" s="45"/>
    </row>
    <row r="29" spans="3:11" ht="12">
      <c r="C29" s="45"/>
      <c r="E29" s="32"/>
      <c r="G29" s="45"/>
      <c r="I29" s="32"/>
      <c r="K29" s="45"/>
    </row>
    <row r="32" s="37" customFormat="1" ht="12">
      <c r="G32" s="36"/>
    </row>
    <row r="33" spans="1:8" ht="12">
      <c r="A33" s="27"/>
      <c r="G33" s="32"/>
      <c r="H33" s="27"/>
    </row>
    <row r="34" spans="1:8" ht="12">
      <c r="A34" s="27"/>
      <c r="C34" s="45"/>
      <c r="G34" s="32"/>
      <c r="H34" s="27"/>
    </row>
    <row r="35" spans="1:8" ht="12">
      <c r="A35" s="27"/>
      <c r="G35" s="32"/>
      <c r="H35" s="27"/>
    </row>
    <row r="36" spans="1:8" ht="12">
      <c r="A36" s="27"/>
      <c r="G36" s="32"/>
      <c r="H36" s="27"/>
    </row>
    <row r="37" spans="1:8" ht="12">
      <c r="A37" s="27"/>
      <c r="C37" s="45"/>
      <c r="G37" s="32"/>
      <c r="H37" s="27"/>
    </row>
    <row r="38" spans="1:8" ht="12">
      <c r="A38" s="27"/>
      <c r="G38" s="32"/>
      <c r="H38" s="27"/>
    </row>
    <row r="39" ht="12">
      <c r="E39" s="32"/>
    </row>
    <row r="40" spans="3:10" ht="12">
      <c r="C40" s="45"/>
      <c r="E40" s="32"/>
      <c r="G40" s="32"/>
      <c r="H40" s="27"/>
      <c r="J40" s="46"/>
    </row>
    <row r="41" spans="1:8" ht="12">
      <c r="A41" s="27"/>
      <c r="G41" s="32"/>
      <c r="H41" s="27"/>
    </row>
    <row r="42" spans="1:8" ht="12">
      <c r="A42" s="27"/>
      <c r="H42" s="27"/>
    </row>
    <row r="43" spans="1:8" ht="12">
      <c r="A43" s="27"/>
      <c r="C43" s="45"/>
      <c r="G43" s="32"/>
      <c r="H43" s="27"/>
    </row>
    <row r="44" spans="1:8" ht="12">
      <c r="A44" s="27"/>
      <c r="G44" s="32"/>
      <c r="H44" s="27"/>
    </row>
    <row r="45" spans="1:8" ht="12">
      <c r="A45" s="27"/>
      <c r="H45" s="27"/>
    </row>
    <row r="46" spans="1:8" ht="12">
      <c r="A46" s="27"/>
      <c r="H46" s="27"/>
    </row>
    <row r="47" spans="1:8" ht="12">
      <c r="A47" s="27"/>
      <c r="C47" s="45"/>
      <c r="G47" s="32"/>
      <c r="H47" s="27"/>
    </row>
    <row r="48" spans="1:8" ht="12">
      <c r="A48" s="27"/>
      <c r="C48" s="45"/>
      <c r="G48" s="32"/>
      <c r="H48" s="27"/>
    </row>
    <row r="49" spans="1:8" ht="12">
      <c r="A49" s="27"/>
      <c r="G49" s="32"/>
      <c r="H49" s="27"/>
    </row>
    <row r="51" spans="1:8" ht="12">
      <c r="A51" s="27"/>
      <c r="C51" s="45"/>
      <c r="G51" s="32"/>
      <c r="H51" s="27"/>
    </row>
    <row r="52" spans="1:8" ht="12">
      <c r="A52" s="27"/>
      <c r="G52" s="32"/>
      <c r="H52" s="27"/>
    </row>
    <row r="53" spans="1:8" ht="12">
      <c r="A53" s="27"/>
      <c r="G53" s="32"/>
      <c r="H53" s="27"/>
    </row>
    <row r="54" spans="1:8" ht="12">
      <c r="A54" s="27"/>
      <c r="G54" s="32"/>
      <c r="H54" s="27"/>
    </row>
    <row r="55" spans="1:8" ht="12">
      <c r="A55" s="27"/>
      <c r="G55" s="32"/>
      <c r="H55" s="27"/>
    </row>
    <row r="56" spans="1:8" ht="12">
      <c r="A56" s="27"/>
      <c r="C56" s="45"/>
      <c r="G56" s="32"/>
      <c r="H56" s="27"/>
    </row>
    <row r="57" spans="1:8" ht="12">
      <c r="A57" s="27"/>
      <c r="G57" s="32"/>
      <c r="H57" s="27"/>
    </row>
    <row r="58" spans="1:8" ht="12">
      <c r="A58" s="27"/>
      <c r="C58" s="45"/>
      <c r="G58" s="32"/>
      <c r="H58" s="27"/>
    </row>
    <row r="59" spans="1:8" ht="12">
      <c r="A59" s="27"/>
      <c r="C59" s="45"/>
      <c r="G59" s="32"/>
      <c r="H59" s="27"/>
    </row>
    <row r="60" spans="1:8" ht="12">
      <c r="A60" s="27"/>
      <c r="C60" s="47"/>
      <c r="G60" s="32"/>
      <c r="H60" s="27"/>
    </row>
    <row r="61" spans="1:8" ht="12">
      <c r="A61" s="27"/>
      <c r="G61" s="32"/>
      <c r="H61" s="27"/>
    </row>
    <row r="62" spans="1:8" ht="12">
      <c r="A62" s="27"/>
      <c r="B62" s="48"/>
      <c r="C62" s="45"/>
      <c r="F62" s="48"/>
      <c r="G62" s="45"/>
      <c r="H62" s="27"/>
    </row>
    <row r="63" ht="12">
      <c r="A63" s="27"/>
    </row>
    <row r="65" ht="12">
      <c r="E65" s="27" t="s">
        <v>7</v>
      </c>
    </row>
  </sheetData>
  <printOptions/>
  <pageMargins left="0.53" right="0.5" top="0.79" bottom="0.69" header="0.5" footer="0.5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1">
      <selection activeCell="D3" sqref="D3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50.28125" style="0" customWidth="1"/>
    <col min="4" max="4" width="4.00390625" style="0" customWidth="1"/>
    <col min="5" max="5" width="10.28125" style="19" bestFit="1" customWidth="1"/>
    <col min="6" max="6" width="3.7109375" style="19" customWidth="1"/>
    <col min="7" max="7" width="13.00390625" style="19" customWidth="1"/>
    <col min="8" max="8" width="13.00390625" style="2" customWidth="1"/>
    <col min="9" max="9" width="13.00390625" style="0" customWidth="1"/>
    <col min="10" max="10" width="9.8515625" style="0" customWidth="1"/>
    <col min="11" max="11" width="9.7109375" style="13" customWidth="1"/>
    <col min="12" max="12" width="11.57421875" style="0" customWidth="1"/>
  </cols>
  <sheetData>
    <row r="1" spans="1:13" s="6" customFormat="1" ht="18">
      <c r="A1" s="6" t="s">
        <v>8</v>
      </c>
      <c r="I1" s="17"/>
      <c r="K1" s="17"/>
      <c r="M1" s="7"/>
    </row>
    <row r="2" spans="9:13" s="1" customFormat="1" ht="12.75">
      <c r="I2" s="18"/>
      <c r="K2" s="18"/>
      <c r="M2" s="5"/>
    </row>
    <row r="3" spans="2:13" s="9" customFormat="1" ht="18">
      <c r="B3" s="8"/>
      <c r="D3" s="50" t="s">
        <v>35</v>
      </c>
      <c r="E3" s="8"/>
      <c r="F3" s="8"/>
      <c r="G3" s="8"/>
      <c r="H3" s="8"/>
      <c r="I3" s="22"/>
      <c r="J3" s="8"/>
      <c r="K3" s="22"/>
      <c r="L3" s="8"/>
      <c r="M3" s="15"/>
    </row>
    <row r="4" spans="2:13" s="9" customFormat="1" ht="15.75">
      <c r="B4" s="8"/>
      <c r="E4" s="8"/>
      <c r="F4" s="8"/>
      <c r="G4" s="8"/>
      <c r="H4" s="8"/>
      <c r="I4" s="22"/>
      <c r="J4" s="8"/>
      <c r="K4" s="22"/>
      <c r="L4" s="8"/>
      <c r="M4" s="15"/>
    </row>
    <row r="5" spans="4:13" ht="15">
      <c r="D5" s="51" t="s">
        <v>9</v>
      </c>
      <c r="E5"/>
      <c r="F5"/>
      <c r="G5"/>
      <c r="H5"/>
      <c r="I5" s="19"/>
      <c r="K5" s="19"/>
      <c r="M5" s="2"/>
    </row>
    <row r="6" spans="5:13" ht="12.75">
      <c r="E6"/>
      <c r="F6"/>
      <c r="G6"/>
      <c r="H6"/>
      <c r="I6" s="19"/>
      <c r="K6" s="19"/>
      <c r="M6" s="2"/>
    </row>
    <row r="7" spans="1:13" s="1" customFormat="1" ht="12.75">
      <c r="A7" s="1">
        <v>1</v>
      </c>
      <c r="B7" s="1" t="s">
        <v>34</v>
      </c>
      <c r="I7" s="18"/>
      <c r="K7" s="18"/>
      <c r="M7" s="5"/>
    </row>
    <row r="8" spans="2:13" ht="12.75">
      <c r="B8" t="s">
        <v>15</v>
      </c>
      <c r="C8" t="s">
        <v>107</v>
      </c>
      <c r="E8"/>
      <c r="F8"/>
      <c r="G8" s="19">
        <v>572000</v>
      </c>
      <c r="H8"/>
      <c r="I8" s="19"/>
      <c r="M8" s="2"/>
    </row>
    <row r="9" spans="3:13" ht="12.75">
      <c r="C9" t="s">
        <v>106</v>
      </c>
      <c r="E9"/>
      <c r="F9"/>
      <c r="G9" s="21"/>
      <c r="H9"/>
      <c r="I9" s="19"/>
      <c r="M9" s="2"/>
    </row>
    <row r="10" spans="5:13" ht="12.75">
      <c r="E10" s="23" t="s">
        <v>11</v>
      </c>
      <c r="F10"/>
      <c r="H10" s="2">
        <f>+G8</f>
        <v>572000</v>
      </c>
      <c r="I10" s="19"/>
      <c r="M10" s="2"/>
    </row>
    <row r="11" spans="5:13" ht="12.75">
      <c r="E11"/>
      <c r="F11"/>
      <c r="G11"/>
      <c r="H11"/>
      <c r="I11" s="19"/>
      <c r="K11" s="19"/>
      <c r="M11" s="2"/>
    </row>
    <row r="12" spans="5:13" ht="12.75">
      <c r="E12"/>
      <c r="F12"/>
      <c r="G12"/>
      <c r="H12"/>
      <c r="I12" s="19"/>
      <c r="K12" s="19"/>
      <c r="M12" s="2"/>
    </row>
    <row r="13" spans="5:13" ht="12.75">
      <c r="E13"/>
      <c r="F13"/>
      <c r="G13"/>
      <c r="H13"/>
      <c r="I13" s="19"/>
      <c r="K13" s="19"/>
      <c r="M13" s="2"/>
    </row>
    <row r="16" ht="15">
      <c r="D16" s="51" t="s">
        <v>26</v>
      </c>
    </row>
    <row r="18" spans="1:13" s="1" customFormat="1" ht="12.75">
      <c r="A18" s="1">
        <v>2</v>
      </c>
      <c r="B18" s="1" t="s">
        <v>41</v>
      </c>
      <c r="G18" s="18"/>
      <c r="H18" s="5"/>
      <c r="I18" s="18"/>
      <c r="K18" s="18"/>
      <c r="M18" s="5"/>
    </row>
    <row r="19" spans="2:13" ht="12.75">
      <c r="B19" t="s">
        <v>15</v>
      </c>
      <c r="C19" t="s">
        <v>50</v>
      </c>
      <c r="E19"/>
      <c r="F19"/>
      <c r="G19" s="19">
        <v>61300</v>
      </c>
      <c r="I19" s="19"/>
      <c r="K19" s="19"/>
      <c r="M19" s="2"/>
    </row>
    <row r="20" spans="2:13" ht="12.75">
      <c r="B20" t="s">
        <v>16</v>
      </c>
      <c r="C20" t="s">
        <v>60</v>
      </c>
      <c r="E20"/>
      <c r="F20"/>
      <c r="G20" s="19">
        <v>42416.5</v>
      </c>
      <c r="I20" s="19"/>
      <c r="K20" s="21"/>
      <c r="M20" s="2"/>
    </row>
    <row r="21" spans="2:13" ht="12.75">
      <c r="B21" t="s">
        <v>17</v>
      </c>
      <c r="C21" t="s">
        <v>62</v>
      </c>
      <c r="E21"/>
      <c r="F21"/>
      <c r="G21" s="19">
        <v>99208</v>
      </c>
      <c r="I21" s="19"/>
      <c r="K21" s="19"/>
      <c r="M21" s="2"/>
    </row>
    <row r="22" spans="2:13" ht="12.75">
      <c r="B22" t="s">
        <v>18</v>
      </c>
      <c r="C22" t="s">
        <v>64</v>
      </c>
      <c r="E22"/>
      <c r="F22"/>
      <c r="G22" s="19">
        <v>93500</v>
      </c>
      <c r="I22" s="19"/>
      <c r="K22" s="19"/>
      <c r="M22" s="2"/>
    </row>
    <row r="23" spans="2:13" ht="12.75">
      <c r="B23" t="s">
        <v>19</v>
      </c>
      <c r="C23" t="s">
        <v>73</v>
      </c>
      <c r="E23"/>
      <c r="F23"/>
      <c r="G23" s="19">
        <v>99989</v>
      </c>
      <c r="I23" s="19"/>
      <c r="K23" s="19"/>
      <c r="M23" s="2"/>
    </row>
    <row r="24" spans="2:13" ht="12.75">
      <c r="B24" t="s">
        <v>20</v>
      </c>
      <c r="C24" t="s">
        <v>75</v>
      </c>
      <c r="E24"/>
      <c r="F24"/>
      <c r="G24" s="19">
        <v>15000</v>
      </c>
      <c r="I24" s="19"/>
      <c r="K24" s="19"/>
      <c r="L24" s="19"/>
      <c r="M24" s="2"/>
    </row>
    <row r="25" spans="5:13" ht="12.75">
      <c r="E25"/>
      <c r="F25"/>
      <c r="I25" s="19"/>
      <c r="K25" s="19"/>
      <c r="M25" s="2"/>
    </row>
    <row r="26" spans="5:13" ht="12.75">
      <c r="E26" t="s">
        <v>12</v>
      </c>
      <c r="F26"/>
      <c r="H26" s="2">
        <f>SUM(G19:G24)</f>
        <v>411413.5</v>
      </c>
      <c r="I26" s="19"/>
      <c r="K26" s="19"/>
      <c r="L26" s="2"/>
      <c r="M26" s="2"/>
    </row>
    <row r="27" spans="5:13" ht="12.75">
      <c r="E27"/>
      <c r="F27"/>
      <c r="I27" s="19"/>
      <c r="K27" s="19"/>
      <c r="M27" s="2"/>
    </row>
    <row r="28" spans="5:13" ht="12.75">
      <c r="E28"/>
      <c r="F28"/>
      <c r="I28" s="19"/>
      <c r="K28" s="19"/>
      <c r="M28" s="2"/>
    </row>
    <row r="29" spans="1:13" s="1" customFormat="1" ht="12.75">
      <c r="A29" s="1">
        <v>3</v>
      </c>
      <c r="B29" s="1" t="s">
        <v>38</v>
      </c>
      <c r="G29" s="18"/>
      <c r="H29" s="5"/>
      <c r="I29" s="18"/>
      <c r="K29" s="18"/>
      <c r="M29" s="5"/>
    </row>
    <row r="30" spans="2:13" ht="12.75">
      <c r="B30" t="s">
        <v>15</v>
      </c>
      <c r="C30" t="s">
        <v>46</v>
      </c>
      <c r="E30"/>
      <c r="F30"/>
      <c r="G30" s="19">
        <v>8560</v>
      </c>
      <c r="I30" s="19"/>
      <c r="K30" s="19"/>
      <c r="M30" s="2"/>
    </row>
    <row r="31" spans="2:13" ht="12.75">
      <c r="B31" t="s">
        <v>16</v>
      </c>
      <c r="C31" t="s">
        <v>47</v>
      </c>
      <c r="E31"/>
      <c r="F31"/>
      <c r="G31" s="19">
        <v>57725</v>
      </c>
      <c r="I31" s="19"/>
      <c r="K31" s="19"/>
      <c r="M31" s="2"/>
    </row>
    <row r="32" spans="2:13" ht="12.75">
      <c r="B32" t="s">
        <v>17</v>
      </c>
      <c r="C32" t="s">
        <v>49</v>
      </c>
      <c r="E32"/>
      <c r="F32"/>
      <c r="G32" s="19">
        <v>17250</v>
      </c>
      <c r="I32" s="19"/>
      <c r="K32" s="19"/>
      <c r="M32" s="2"/>
    </row>
    <row r="33" spans="2:13" ht="12.75">
      <c r="B33" t="s">
        <v>18</v>
      </c>
      <c r="C33" t="s">
        <v>51</v>
      </c>
      <c r="E33"/>
      <c r="F33"/>
      <c r="G33" s="19">
        <v>46260</v>
      </c>
      <c r="I33" s="19"/>
      <c r="K33" s="19"/>
      <c r="M33" s="2"/>
    </row>
    <row r="34" spans="2:13" ht="12.75">
      <c r="B34" t="s">
        <v>19</v>
      </c>
      <c r="C34" t="s">
        <v>52</v>
      </c>
      <c r="E34"/>
      <c r="F34"/>
      <c r="G34" s="19">
        <v>75595</v>
      </c>
      <c r="I34" s="19"/>
      <c r="K34" s="19"/>
      <c r="M34" s="2"/>
    </row>
    <row r="35" spans="2:13" ht="12.75">
      <c r="B35" t="s">
        <v>20</v>
      </c>
      <c r="C35" t="s">
        <v>53</v>
      </c>
      <c r="E35"/>
      <c r="F35"/>
      <c r="G35" s="19">
        <v>99360</v>
      </c>
      <c r="I35" s="19"/>
      <c r="K35" s="19"/>
      <c r="M35" s="2"/>
    </row>
    <row r="36" spans="2:13" ht="12.75">
      <c r="B36" t="s">
        <v>21</v>
      </c>
      <c r="C36" t="s">
        <v>54</v>
      </c>
      <c r="E36"/>
      <c r="F36"/>
      <c r="G36" s="19">
        <v>60475</v>
      </c>
      <c r="I36" s="19"/>
      <c r="K36" s="19"/>
      <c r="M36" s="2"/>
    </row>
    <row r="37" spans="2:13" ht="12.75">
      <c r="B37" t="s">
        <v>22</v>
      </c>
      <c r="C37" t="s">
        <v>55</v>
      </c>
      <c r="E37"/>
      <c r="F37"/>
      <c r="G37" s="19">
        <v>37125</v>
      </c>
      <c r="I37" s="19"/>
      <c r="K37" s="19"/>
      <c r="M37" s="2"/>
    </row>
    <row r="38" spans="2:13" ht="12.75">
      <c r="B38" t="s">
        <v>23</v>
      </c>
      <c r="C38" t="s">
        <v>58</v>
      </c>
      <c r="E38"/>
      <c r="F38"/>
      <c r="G38" s="19">
        <v>66934</v>
      </c>
      <c r="I38" s="19"/>
      <c r="K38" s="19"/>
      <c r="M38" s="2"/>
    </row>
    <row r="39" spans="2:13" ht="12.75">
      <c r="B39" t="s">
        <v>24</v>
      </c>
      <c r="C39" t="s">
        <v>63</v>
      </c>
      <c r="E39"/>
      <c r="F39"/>
      <c r="G39" s="19">
        <v>66556</v>
      </c>
      <c r="I39" s="19"/>
      <c r="K39" s="19"/>
      <c r="M39" s="2"/>
    </row>
    <row r="40" spans="2:13" ht="12.75">
      <c r="B40" t="s">
        <v>27</v>
      </c>
      <c r="C40" t="s">
        <v>65</v>
      </c>
      <c r="E40"/>
      <c r="F40"/>
      <c r="G40" s="19">
        <v>55535</v>
      </c>
      <c r="I40" s="19"/>
      <c r="K40" s="19"/>
      <c r="M40" s="2"/>
    </row>
    <row r="41" spans="2:13" ht="12.75">
      <c r="B41" t="s">
        <v>28</v>
      </c>
      <c r="C41" t="s">
        <v>66</v>
      </c>
      <c r="E41"/>
      <c r="F41"/>
      <c r="G41" s="19">
        <v>4000</v>
      </c>
      <c r="I41" s="19"/>
      <c r="K41" s="19"/>
      <c r="M41" s="2"/>
    </row>
    <row r="42" spans="2:13" ht="12.75">
      <c r="B42" t="s">
        <v>29</v>
      </c>
      <c r="C42" t="s">
        <v>72</v>
      </c>
      <c r="E42"/>
      <c r="F42"/>
      <c r="G42" s="21">
        <v>21000</v>
      </c>
      <c r="I42" s="19"/>
      <c r="K42" s="19"/>
      <c r="M42" s="2"/>
    </row>
    <row r="43" spans="5:13" ht="12.75">
      <c r="E43"/>
      <c r="F43"/>
      <c r="I43" s="19"/>
      <c r="K43" s="19"/>
      <c r="M43" s="2"/>
    </row>
    <row r="44" spans="5:13" ht="12.75">
      <c r="E44" t="s">
        <v>25</v>
      </c>
      <c r="F44"/>
      <c r="H44" s="2">
        <f>SUM(G30:G43)</f>
        <v>616375</v>
      </c>
      <c r="I44" s="19"/>
      <c r="K44" s="19"/>
      <c r="L44" s="3"/>
      <c r="M44" s="2"/>
    </row>
    <row r="45" spans="5:13" ht="12.75">
      <c r="E45"/>
      <c r="F45"/>
      <c r="I45" s="19"/>
      <c r="K45" s="19"/>
      <c r="M45" s="2"/>
    </row>
    <row r="46" spans="5:13" ht="12.75">
      <c r="E46"/>
      <c r="F46"/>
      <c r="I46" s="19"/>
      <c r="K46" s="19"/>
      <c r="M46" s="2"/>
    </row>
    <row r="47" spans="1:13" s="1" customFormat="1" ht="12.75">
      <c r="A47" s="1">
        <v>4</v>
      </c>
      <c r="B47" s="1" t="s">
        <v>42</v>
      </c>
      <c r="G47" s="18"/>
      <c r="H47" s="5"/>
      <c r="I47" s="18"/>
      <c r="K47" s="18"/>
      <c r="M47" s="5"/>
    </row>
    <row r="48" spans="2:13" ht="12.75">
      <c r="B48" t="s">
        <v>15</v>
      </c>
      <c r="C48" t="s">
        <v>67</v>
      </c>
      <c r="E48"/>
      <c r="F48"/>
      <c r="G48" s="19">
        <v>103696</v>
      </c>
      <c r="I48" s="19"/>
      <c r="K48" s="21"/>
      <c r="M48" s="2"/>
    </row>
    <row r="49" spans="2:13" ht="12.75">
      <c r="B49" t="s">
        <v>16</v>
      </c>
      <c r="C49" t="s">
        <v>48</v>
      </c>
      <c r="E49"/>
      <c r="F49"/>
      <c r="G49" s="19">
        <v>11502</v>
      </c>
      <c r="I49" s="19"/>
      <c r="K49" s="19"/>
      <c r="M49" s="2"/>
    </row>
    <row r="50" spans="2:13" ht="12.75">
      <c r="B50" t="s">
        <v>17</v>
      </c>
      <c r="C50" t="s">
        <v>56</v>
      </c>
      <c r="E50"/>
      <c r="F50"/>
      <c r="G50" s="19">
        <v>199989</v>
      </c>
      <c r="I50" s="19"/>
      <c r="K50" s="19"/>
      <c r="M50" s="2"/>
    </row>
    <row r="51" spans="2:13" ht="12.75">
      <c r="B51" t="s">
        <v>18</v>
      </c>
      <c r="C51" t="s">
        <v>57</v>
      </c>
      <c r="E51"/>
      <c r="F51"/>
      <c r="G51" s="19">
        <v>86000</v>
      </c>
      <c r="I51" s="19"/>
      <c r="K51" s="21"/>
      <c r="M51" s="2"/>
    </row>
    <row r="52" spans="2:13" ht="12.75">
      <c r="B52" t="s">
        <v>19</v>
      </c>
      <c r="C52" t="s">
        <v>59</v>
      </c>
      <c r="E52"/>
      <c r="F52"/>
      <c r="G52" s="19">
        <v>162000</v>
      </c>
      <c r="I52" s="19"/>
      <c r="K52" s="19"/>
      <c r="M52" s="2"/>
    </row>
    <row r="53" spans="2:13" ht="12.75">
      <c r="B53" t="s">
        <v>20</v>
      </c>
      <c r="C53" t="s">
        <v>61</v>
      </c>
      <c r="E53"/>
      <c r="F53"/>
      <c r="G53" s="19">
        <v>27056.95</v>
      </c>
      <c r="I53" s="19"/>
      <c r="K53" s="19"/>
      <c r="M53" s="2"/>
    </row>
    <row r="54" spans="2:13" ht="12.75">
      <c r="B54" t="s">
        <v>21</v>
      </c>
      <c r="C54" t="s">
        <v>68</v>
      </c>
      <c r="E54"/>
      <c r="F54"/>
      <c r="G54" s="19">
        <v>28033</v>
      </c>
      <c r="I54" s="19"/>
      <c r="K54" s="19"/>
      <c r="M54" s="2"/>
    </row>
    <row r="55" spans="2:13" ht="12.75">
      <c r="B55" t="s">
        <v>22</v>
      </c>
      <c r="C55" t="s">
        <v>69</v>
      </c>
      <c r="E55"/>
      <c r="F55"/>
      <c r="G55" s="19">
        <v>163723</v>
      </c>
      <c r="I55" s="19"/>
      <c r="K55" s="19"/>
      <c r="M55" s="2"/>
    </row>
    <row r="56" spans="2:13" ht="12.75">
      <c r="B56" t="s">
        <v>23</v>
      </c>
      <c r="C56" t="s">
        <v>70</v>
      </c>
      <c r="E56"/>
      <c r="F56"/>
      <c r="G56" s="19">
        <v>69380</v>
      </c>
      <c r="I56" s="19"/>
      <c r="K56" s="19"/>
      <c r="M56" s="2"/>
    </row>
    <row r="57" spans="2:13" ht="12.75">
      <c r="B57" t="s">
        <v>24</v>
      </c>
      <c r="C57" t="s">
        <v>71</v>
      </c>
      <c r="E57"/>
      <c r="F57"/>
      <c r="G57" s="19">
        <v>18142.235</v>
      </c>
      <c r="I57" s="19"/>
      <c r="K57" s="19"/>
      <c r="M57" s="2"/>
    </row>
    <row r="58" spans="2:13" ht="12.75">
      <c r="B58" t="s">
        <v>27</v>
      </c>
      <c r="C58" t="s">
        <v>74</v>
      </c>
      <c r="E58"/>
      <c r="F58"/>
      <c r="G58" s="19">
        <v>115550</v>
      </c>
      <c r="I58" s="19"/>
      <c r="K58" s="19"/>
      <c r="M58" s="2"/>
    </row>
    <row r="59" spans="5:13" ht="12.75">
      <c r="E59"/>
      <c r="F59"/>
      <c r="I59" s="19"/>
      <c r="K59" s="19"/>
      <c r="M59" s="2"/>
    </row>
    <row r="60" spans="5:13" ht="12.75">
      <c r="E60" t="s">
        <v>13</v>
      </c>
      <c r="F60"/>
      <c r="H60" s="2">
        <f>SUM(G48:G58)</f>
        <v>985072.1849999999</v>
      </c>
      <c r="I60" s="19"/>
      <c r="K60" s="19"/>
      <c r="L60" s="3"/>
      <c r="M60" s="2"/>
    </row>
    <row r="61" spans="5:13" ht="12.75">
      <c r="E61"/>
      <c r="F61"/>
      <c r="I61" s="19"/>
      <c r="K61" s="19"/>
      <c r="M61" s="2"/>
    </row>
    <row r="62" spans="5:13" ht="12.75">
      <c r="E62"/>
      <c r="F62"/>
      <c r="I62" s="19"/>
      <c r="K62" s="19"/>
      <c r="M62" s="2"/>
    </row>
    <row r="63" spans="5:13" ht="12.75">
      <c r="E63"/>
      <c r="F63"/>
      <c r="I63" s="19"/>
      <c r="K63" s="19"/>
      <c r="M63" s="2"/>
    </row>
    <row r="64" spans="1:13" s="1" customFormat="1" ht="12.75">
      <c r="A64" s="1">
        <v>5</v>
      </c>
      <c r="B64" s="1" t="s">
        <v>96</v>
      </c>
      <c r="G64" s="18"/>
      <c r="H64" s="5"/>
      <c r="I64" s="18"/>
      <c r="K64" s="18"/>
      <c r="M64" s="5"/>
    </row>
    <row r="65" spans="2:13" s="1" customFormat="1" ht="12.75">
      <c r="B65" t="s">
        <v>15</v>
      </c>
      <c r="C65" t="s">
        <v>76</v>
      </c>
      <c r="D65"/>
      <c r="E65" s="19"/>
      <c r="F65" s="19"/>
      <c r="G65" s="19">
        <v>164450</v>
      </c>
      <c r="H65" s="5"/>
      <c r="I65" s="18"/>
      <c r="K65" s="18"/>
      <c r="M65" s="5"/>
    </row>
    <row r="66" spans="2:13" s="1" customFormat="1" ht="12.75">
      <c r="B66" s="23" t="s">
        <v>16</v>
      </c>
      <c r="C66" t="s">
        <v>77</v>
      </c>
      <c r="D66"/>
      <c r="E66" s="19"/>
      <c r="F66" s="19"/>
      <c r="G66" s="19">
        <v>55900</v>
      </c>
      <c r="H66" s="5"/>
      <c r="I66" s="18"/>
      <c r="K66" s="18"/>
      <c r="M66" s="5"/>
    </row>
    <row r="67" spans="2:13" s="1" customFormat="1" ht="12.75">
      <c r="B67" s="23" t="s">
        <v>17</v>
      </c>
      <c r="C67" t="s">
        <v>78</v>
      </c>
      <c r="D67"/>
      <c r="E67" s="19"/>
      <c r="F67" s="19"/>
      <c r="G67" s="19">
        <v>86450</v>
      </c>
      <c r="H67" s="5"/>
      <c r="I67" s="18"/>
      <c r="K67" s="18"/>
      <c r="M67" s="5"/>
    </row>
    <row r="68" spans="2:13" s="1" customFormat="1" ht="12.75">
      <c r="B68" s="23" t="s">
        <v>18</v>
      </c>
      <c r="C68" t="s">
        <v>79</v>
      </c>
      <c r="D68"/>
      <c r="E68" s="19"/>
      <c r="F68" s="19"/>
      <c r="G68" s="19">
        <v>66950</v>
      </c>
      <c r="H68" s="5"/>
      <c r="I68" s="18"/>
      <c r="K68" s="18"/>
      <c r="M68" s="5"/>
    </row>
    <row r="69" spans="2:13" s="1" customFormat="1" ht="12.75">
      <c r="B69" s="23" t="s">
        <v>19</v>
      </c>
      <c r="C69" t="s">
        <v>80</v>
      </c>
      <c r="D69"/>
      <c r="E69" s="19"/>
      <c r="F69" s="19"/>
      <c r="G69" s="19">
        <v>11250</v>
      </c>
      <c r="H69" s="5"/>
      <c r="I69" s="18"/>
      <c r="K69" s="18"/>
      <c r="M69" s="5"/>
    </row>
    <row r="70" spans="2:13" ht="12.75">
      <c r="B70" s="23" t="s">
        <v>20</v>
      </c>
      <c r="C70" t="s">
        <v>81</v>
      </c>
      <c r="G70" s="19">
        <v>11700</v>
      </c>
      <c r="I70" s="19"/>
      <c r="K70" s="21"/>
      <c r="M70" s="2"/>
    </row>
    <row r="71" spans="2:13" ht="12.75">
      <c r="B71" s="23" t="s">
        <v>21</v>
      </c>
      <c r="C71" t="s">
        <v>82</v>
      </c>
      <c r="G71" s="19">
        <v>36900</v>
      </c>
      <c r="I71" s="19"/>
      <c r="K71" s="19"/>
      <c r="M71" s="2"/>
    </row>
    <row r="72" spans="2:13" ht="12.75">
      <c r="B72" s="23" t="s">
        <v>22</v>
      </c>
      <c r="C72" t="s">
        <v>83</v>
      </c>
      <c r="G72" s="19">
        <v>11700</v>
      </c>
      <c r="I72" s="19"/>
      <c r="K72" s="19"/>
      <c r="L72" s="3"/>
      <c r="M72" s="2"/>
    </row>
    <row r="73" spans="2:13" ht="12.75">
      <c r="B73" s="23" t="s">
        <v>23</v>
      </c>
      <c r="C73" t="s">
        <v>84</v>
      </c>
      <c r="E73"/>
      <c r="F73"/>
      <c r="G73" s="19">
        <v>15120</v>
      </c>
      <c r="I73" s="19"/>
      <c r="K73" s="19"/>
      <c r="L73" s="3"/>
      <c r="M73" s="2"/>
    </row>
    <row r="74" spans="2:13" ht="12.75">
      <c r="B74" s="23" t="s">
        <v>24</v>
      </c>
      <c r="C74" t="s">
        <v>85</v>
      </c>
      <c r="E74"/>
      <c r="F74"/>
      <c r="G74" s="19">
        <v>36900</v>
      </c>
      <c r="I74" s="19"/>
      <c r="K74" s="19"/>
      <c r="L74" s="3"/>
      <c r="M74" s="2"/>
    </row>
    <row r="75" spans="2:13" ht="12.75">
      <c r="B75" s="23" t="s">
        <v>22</v>
      </c>
      <c r="C75" t="s">
        <v>86</v>
      </c>
      <c r="E75"/>
      <c r="F75"/>
      <c r="G75" s="19">
        <v>24750</v>
      </c>
      <c r="I75" s="19"/>
      <c r="K75" s="19"/>
      <c r="L75" s="3"/>
      <c r="M75" s="2"/>
    </row>
    <row r="76" spans="2:13" ht="12.75">
      <c r="B76" s="23" t="s">
        <v>23</v>
      </c>
      <c r="C76" t="s">
        <v>87</v>
      </c>
      <c r="E76"/>
      <c r="F76"/>
      <c r="G76" s="19">
        <v>2250</v>
      </c>
      <c r="I76" s="19"/>
      <c r="K76" s="19"/>
      <c r="L76" s="3"/>
      <c r="M76" s="2"/>
    </row>
    <row r="77" spans="2:13" ht="12.75">
      <c r="B77" s="23" t="s">
        <v>24</v>
      </c>
      <c r="C77" t="s">
        <v>88</v>
      </c>
      <c r="E77"/>
      <c r="F77"/>
      <c r="G77" s="19">
        <v>275000</v>
      </c>
      <c r="I77" s="19"/>
      <c r="K77" s="19"/>
      <c r="L77" s="3"/>
      <c r="M77" s="2"/>
    </row>
    <row r="78" spans="2:13" ht="12.75">
      <c r="B78" s="23"/>
      <c r="C78" t="s">
        <v>97</v>
      </c>
      <c r="E78"/>
      <c r="F78"/>
      <c r="I78" s="19"/>
      <c r="K78" s="19"/>
      <c r="L78" s="3"/>
      <c r="M78" s="2"/>
    </row>
    <row r="79" spans="5:13" ht="12.75">
      <c r="E79" t="s">
        <v>14</v>
      </c>
      <c r="F79"/>
      <c r="H79" s="2">
        <f>SUM(G65:G78)</f>
        <v>799320</v>
      </c>
      <c r="I79" s="19"/>
      <c r="K79" s="19"/>
      <c r="L79" s="3"/>
      <c r="M79" s="2"/>
    </row>
    <row r="80" spans="5:13" ht="12.75">
      <c r="E80"/>
      <c r="F80"/>
      <c r="I80" s="19"/>
      <c r="K80" s="19"/>
      <c r="L80" s="3"/>
      <c r="M80" s="2"/>
    </row>
    <row r="81" spans="5:13" ht="12.75">
      <c r="E81"/>
      <c r="F81"/>
      <c r="H81" s="4"/>
      <c r="I81" s="19"/>
      <c r="K81" s="19"/>
      <c r="L81" s="3"/>
      <c r="M81" s="2"/>
    </row>
    <row r="82" spans="5:13" ht="12.75">
      <c r="E82"/>
      <c r="F82"/>
      <c r="I82" s="19"/>
      <c r="K82" s="19"/>
      <c r="L82" s="3"/>
      <c r="M82" s="2"/>
    </row>
    <row r="83" spans="1:13" s="1" customFormat="1" ht="12.75">
      <c r="A83" s="1">
        <v>6</v>
      </c>
      <c r="B83" s="1" t="s">
        <v>39</v>
      </c>
      <c r="G83" s="18"/>
      <c r="H83" s="5"/>
      <c r="I83" s="18"/>
      <c r="K83" s="18"/>
      <c r="L83" s="10"/>
      <c r="M83" s="5"/>
    </row>
    <row r="84" spans="2:13" ht="12.75">
      <c r="B84" t="s">
        <v>15</v>
      </c>
      <c r="C84" t="s">
        <v>100</v>
      </c>
      <c r="E84"/>
      <c r="F84"/>
      <c r="G84" s="19">
        <v>65000</v>
      </c>
      <c r="I84" s="19"/>
      <c r="K84" s="19"/>
      <c r="L84" s="3"/>
      <c r="M84" s="2"/>
    </row>
    <row r="85" spans="2:13" ht="12.75">
      <c r="B85" t="s">
        <v>16</v>
      </c>
      <c r="C85" t="s">
        <v>101</v>
      </c>
      <c r="E85"/>
      <c r="F85"/>
      <c r="G85" s="19">
        <v>50612</v>
      </c>
      <c r="I85" s="19"/>
      <c r="K85" s="19"/>
      <c r="L85" s="3"/>
      <c r="M85" s="2"/>
    </row>
    <row r="86" spans="2:13" ht="12.75">
      <c r="B86" t="s">
        <v>17</v>
      </c>
      <c r="C86" t="s">
        <v>98</v>
      </c>
      <c r="E86"/>
      <c r="F86"/>
      <c r="G86" s="19">
        <v>86300</v>
      </c>
      <c r="I86" s="19"/>
      <c r="K86" s="19"/>
      <c r="L86" s="3"/>
      <c r="M86" s="2"/>
    </row>
    <row r="87" spans="2:13" ht="12.75">
      <c r="B87" t="s">
        <v>18</v>
      </c>
      <c r="C87" t="s">
        <v>99</v>
      </c>
      <c r="E87"/>
      <c r="F87"/>
      <c r="G87" s="19">
        <v>183890</v>
      </c>
      <c r="I87" s="19"/>
      <c r="K87" s="19"/>
      <c r="L87" s="3"/>
      <c r="M87" s="2"/>
    </row>
    <row r="88" spans="2:13" ht="12.75">
      <c r="B88" t="s">
        <v>19</v>
      </c>
      <c r="C88" t="s">
        <v>102</v>
      </c>
      <c r="E88"/>
      <c r="F88"/>
      <c r="G88" s="19">
        <v>71000</v>
      </c>
      <c r="I88" s="19"/>
      <c r="K88" s="19"/>
      <c r="L88" s="3"/>
      <c r="M88" s="2"/>
    </row>
    <row r="89" spans="2:13" ht="13.5" customHeight="1">
      <c r="B89" t="s">
        <v>20</v>
      </c>
      <c r="C89" t="s">
        <v>103</v>
      </c>
      <c r="E89"/>
      <c r="F89"/>
      <c r="G89" s="19">
        <v>242000</v>
      </c>
      <c r="I89" s="19"/>
      <c r="K89" s="19"/>
      <c r="L89" s="3"/>
      <c r="M89" s="2"/>
    </row>
    <row r="90" spans="2:13" ht="13.5" customHeight="1">
      <c r="B90" t="s">
        <v>21</v>
      </c>
      <c r="C90" t="s">
        <v>104</v>
      </c>
      <c r="E90"/>
      <c r="F90"/>
      <c r="G90" s="19">
        <v>65689</v>
      </c>
      <c r="I90" s="19"/>
      <c r="K90" s="19"/>
      <c r="L90" s="3"/>
      <c r="M90" s="2"/>
    </row>
    <row r="91" spans="2:13" ht="13.5" customHeight="1">
      <c r="B91" t="s">
        <v>22</v>
      </c>
      <c r="C91" t="s">
        <v>105</v>
      </c>
      <c r="E91"/>
      <c r="F91"/>
      <c r="G91" s="19">
        <v>36078</v>
      </c>
      <c r="I91" s="19"/>
      <c r="K91" s="19"/>
      <c r="L91" s="3"/>
      <c r="M91" s="2"/>
    </row>
    <row r="92" spans="5:13" ht="13.5" customHeight="1">
      <c r="E92"/>
      <c r="F92"/>
      <c r="I92" s="19"/>
      <c r="K92" s="19"/>
      <c r="L92" s="3"/>
      <c r="M92" s="2"/>
    </row>
    <row r="93" spans="5:13" ht="12.75">
      <c r="E93" t="s">
        <v>43</v>
      </c>
      <c r="F93"/>
      <c r="H93" s="2">
        <f>SUM(G84:G91)</f>
        <v>800569</v>
      </c>
      <c r="I93" s="19"/>
      <c r="K93" s="19"/>
      <c r="L93" s="3"/>
      <c r="M93" s="2"/>
    </row>
    <row r="94" spans="5:13" ht="12.75">
      <c r="E94"/>
      <c r="F94"/>
      <c r="H94" s="4"/>
      <c r="I94" s="19"/>
      <c r="K94" s="19"/>
      <c r="L94" s="3"/>
      <c r="M94" s="2"/>
    </row>
    <row r="95" spans="5:13" ht="12.75">
      <c r="E95"/>
      <c r="F95"/>
      <c r="H95" s="4"/>
      <c r="I95" s="19"/>
      <c r="K95" s="19"/>
      <c r="L95" s="3"/>
      <c r="M95" s="2"/>
    </row>
    <row r="96" spans="1:13" ht="12.75">
      <c r="A96" s="11">
        <v>7</v>
      </c>
      <c r="B96" s="11" t="s">
        <v>40</v>
      </c>
      <c r="E96"/>
      <c r="F96"/>
      <c r="H96" s="4"/>
      <c r="I96" s="19"/>
      <c r="K96" s="19"/>
      <c r="L96" s="3"/>
      <c r="M96" s="2"/>
    </row>
    <row r="97" spans="2:13" ht="12.75">
      <c r="B97" t="s">
        <v>44</v>
      </c>
      <c r="C97" t="s">
        <v>45</v>
      </c>
      <c r="E97"/>
      <c r="F97"/>
      <c r="G97" s="19">
        <v>215250</v>
      </c>
      <c r="H97" s="4"/>
      <c r="I97" s="19"/>
      <c r="K97" s="19"/>
      <c r="L97" s="3"/>
      <c r="M97" s="2"/>
    </row>
    <row r="98" spans="5:13" ht="12.75">
      <c r="E98"/>
      <c r="F98"/>
      <c r="H98" s="4"/>
      <c r="I98" s="19"/>
      <c r="K98" s="19"/>
      <c r="L98" s="3"/>
      <c r="M98" s="2"/>
    </row>
    <row r="99" spans="5:13" ht="12.75">
      <c r="E99" t="s">
        <v>110</v>
      </c>
      <c r="F99"/>
      <c r="H99" s="4">
        <f>+G97</f>
        <v>215250</v>
      </c>
      <c r="I99" s="19"/>
      <c r="K99" s="19"/>
      <c r="L99" s="3"/>
      <c r="M99" s="2"/>
    </row>
    <row r="100" spans="5:13" ht="12.75">
      <c r="E100"/>
      <c r="F100"/>
      <c r="I100" s="19"/>
      <c r="K100" s="19"/>
      <c r="L100" s="3"/>
      <c r="M100" s="2"/>
    </row>
    <row r="101" spans="5:13" ht="12.75">
      <c r="E101"/>
      <c r="F101"/>
      <c r="I101" s="19"/>
      <c r="K101" s="19"/>
      <c r="L101" s="3"/>
      <c r="M101" s="2"/>
    </row>
    <row r="102" spans="5:13" ht="12.75">
      <c r="E102"/>
      <c r="F102"/>
      <c r="I102" s="19"/>
      <c r="K102" s="19"/>
      <c r="M102" s="2"/>
    </row>
    <row r="103" spans="1:12" s="11" customFormat="1" ht="12.75">
      <c r="A103" s="11" t="s">
        <v>10</v>
      </c>
      <c r="E103" s="12"/>
      <c r="F103" s="12"/>
      <c r="G103" s="12"/>
      <c r="H103" s="12">
        <f>SUM(H5:H101)</f>
        <v>4399999.6850000005</v>
      </c>
      <c r="I103" s="20"/>
      <c r="J103" s="12"/>
      <c r="K103" s="20"/>
      <c r="L103" s="12"/>
    </row>
    <row r="104" spans="7:12" s="11" customFormat="1" ht="12.75">
      <c r="G104" s="20"/>
      <c r="H104" s="12"/>
      <c r="I104" s="20"/>
      <c r="K104" s="20"/>
      <c r="L104" s="12"/>
    </row>
    <row r="105" spans="4:12" s="11" customFormat="1" ht="12.75">
      <c r="D105" s="16"/>
      <c r="G105" s="20"/>
      <c r="H105" s="12"/>
      <c r="I105" s="20"/>
      <c r="K105" s="20"/>
      <c r="L105" s="14"/>
    </row>
    <row r="106" spans="5:13" ht="12.75" hidden="1">
      <c r="E106"/>
      <c r="F106"/>
      <c r="I106" s="19"/>
      <c r="K106" s="19"/>
      <c r="M106" s="2"/>
    </row>
    <row r="107" ht="12.75" customHeight="1"/>
    <row r="108" ht="12.75" customHeight="1"/>
    <row r="109" ht="12.75" customHeight="1">
      <c r="H109" s="24"/>
    </row>
    <row r="110" ht="12.75" customHeight="1"/>
    <row r="111" spans="5:6" ht="12.75" customHeight="1">
      <c r="E111" s="21"/>
      <c r="F111" s="21"/>
    </row>
    <row r="112" ht="12.75" customHeight="1"/>
    <row r="113" spans="5:11" s="11" customFormat="1" ht="12.75" customHeight="1">
      <c r="E113" s="20"/>
      <c r="F113" s="20"/>
      <c r="G113" s="20"/>
      <c r="H113" s="12"/>
      <c r="K113" s="12"/>
    </row>
    <row r="114" ht="12.75" customHeight="1"/>
    <row r="115" ht="12.75" customHeight="1">
      <c r="E115" s="21"/>
    </row>
    <row r="116" ht="12.75" customHeight="1"/>
    <row r="117" spans="5:6" ht="12.75" customHeight="1">
      <c r="E117" s="21"/>
      <c r="F117" s="21"/>
    </row>
    <row r="118" spans="5:6" ht="12.75" customHeight="1">
      <c r="E118" s="21"/>
      <c r="F118" s="21"/>
    </row>
    <row r="119" spans="5:6" ht="12.75" customHeight="1">
      <c r="E119" s="21"/>
      <c r="F119" s="21"/>
    </row>
    <row r="120" spans="5:6" ht="12.75" customHeight="1">
      <c r="E120" s="21"/>
      <c r="F120" s="21"/>
    </row>
    <row r="121" ht="12.75" customHeight="1"/>
    <row r="122" spans="5:12" s="11" customFormat="1" ht="12.75">
      <c r="E122" s="20"/>
      <c r="F122" s="20"/>
      <c r="G122" s="20"/>
      <c r="H122" s="12"/>
      <c r="K122" s="12"/>
      <c r="L122" s="12"/>
    </row>
    <row r="125" ht="12.75">
      <c r="H125" s="4"/>
    </row>
  </sheetData>
  <printOptions/>
  <pageMargins left="0.75" right="0.75" top="1" bottom="1" header="0.5" footer="0.5"/>
  <pageSetup fitToHeight="2"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hannahs</dc:creator>
  <cp:keywords/>
  <dc:description/>
  <cp:lastModifiedBy>MTSU</cp:lastModifiedBy>
  <cp:lastPrinted>2002-07-31T15:33:56Z</cp:lastPrinted>
  <dcterms:created xsi:type="dcterms:W3CDTF">1997-11-06T22:53:38Z</dcterms:created>
  <dcterms:modified xsi:type="dcterms:W3CDTF">2002-07-31T15:47:24Z</dcterms:modified>
  <cp:category/>
  <cp:version/>
  <cp:contentType/>
  <cp:contentStatus/>
</cp:coreProperties>
</file>