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50" windowHeight="4575" activeTab="0"/>
  </bookViews>
  <sheets>
    <sheet name="PLAN" sheetId="1" r:id="rId1"/>
    <sheet name="DESCRIPTION" sheetId="2" r:id="rId2"/>
  </sheets>
  <definedNames/>
  <calcPr fullCalcOnLoad="1"/>
</workbook>
</file>

<file path=xl/sharedStrings.xml><?xml version="1.0" encoding="utf-8"?>
<sst xmlns="http://schemas.openxmlformats.org/spreadsheetml/2006/main" count="199" uniqueCount="116">
  <si>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</si>
  <si>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</si>
  <si>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</si>
  <si>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</si>
  <si>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</si>
  <si>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</si>
  <si>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</si>
  <si>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</si>
  <si>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</si>
  <si>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</si>
  <si>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</si>
  <si>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</si>
  <si>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</si>
  <si>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</si>
  <si>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</si>
  <si>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</si>
  <si>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</si>
  <si>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</si>
  <si>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</si>
  <si>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</si>
  <si>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</si>
  <si>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</si>
  <si>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</si>
  <si>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</si>
  <si>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</si>
  <si>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</si>
  <si>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</si>
  <si>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</si>
  <si>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</si>
  <si>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</si>
  <si>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</si>
  <si>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</si>
  <si>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</si>
  <si>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</si>
  <si>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</si>
  <si>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</si>
  <si>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</si>
  <si>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</si>
  <si>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</si>
  <si>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</si>
  <si>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</si>
  <si>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</si>
  <si>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</si>
  <si>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</si>
  <si>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</si>
  <si>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</si>
  <si>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</si>
  <si>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</si>
  <si>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</si>
  <si>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</si>
  <si>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</si>
  <si>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</si>
  <si>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K.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</si>
  <si>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</si>
  <si>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</si>
  <si>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</si>
  <si>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</si>
  <si>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</si>
  <si>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2004-2005</t>
  </si>
  <si>
    <t>2004-2005 Total Technology Access Fee</t>
  </si>
  <si>
    <t>Description of Technology Access Fee Proposals &amp; Costs - July 1, 2004</t>
  </si>
  <si>
    <t>Classroom Performance System for the College of Business classroom (505)</t>
  </si>
  <si>
    <t>Equipment to make HPERS lab into a demonstration lab (500)</t>
  </si>
  <si>
    <t>(Proposal number in parenthesis)</t>
  </si>
  <si>
    <t>Software for Foreign Languages lab (506)</t>
  </si>
  <si>
    <t>Print servers for 24/7 Business Computer Lab (510)</t>
  </si>
  <si>
    <t>Adaptive Technology Center lab equipment and upgrades (513)</t>
  </si>
  <si>
    <t>New master classroom for Recording Industry (509)</t>
  </si>
  <si>
    <t>Master classroom equipment for Horse Science in Agribusiness/Agriscience (512)</t>
  </si>
  <si>
    <t>Digital animation workstations for Electronic Media (507)</t>
  </si>
  <si>
    <t>Master classroom upgrades for Nursing (516)</t>
  </si>
  <si>
    <t>Computer upgrades for Nursing (517)</t>
  </si>
  <si>
    <t>New master classrooms for Art Department (519 and 525)</t>
  </si>
  <si>
    <t>New master classroom for Biology (521)</t>
  </si>
  <si>
    <t>Equipment upgrades for Recording Industry (518)</t>
  </si>
  <si>
    <t>Laboratory equipment and upgrades for Chemistry (524)</t>
  </si>
  <si>
    <t>Recording equipment for roleplaying in Marketing and Management (526)</t>
  </si>
  <si>
    <t>Print control equipment for the Library Computer lab (532)</t>
  </si>
  <si>
    <t>Servers and software for Computer Science lab (536)</t>
  </si>
  <si>
    <t>Portable computer lab cart for English and master classroom equipment for Art (541)</t>
  </si>
  <si>
    <t>New master classroom for Human Sciences 543)</t>
  </si>
  <si>
    <t>New master classroom for Chemistry (544)</t>
  </si>
  <si>
    <t>Laptops for student case-study courses (550)</t>
  </si>
  <si>
    <t>Monitor replacements for LRC lab for College of Education (552)</t>
  </si>
  <si>
    <t>and computer labs (598)</t>
  </si>
  <si>
    <t>New digital media lab for Art and university (555)</t>
  </si>
  <si>
    <t>Campus emergency repair and replacement (570)</t>
  </si>
  <si>
    <t>Student help for 24/7 help desk (560)</t>
  </si>
  <si>
    <t>Purchase instructional software for university server (561)</t>
  </si>
  <si>
    <t>Purchase Microsoft software for university server (562)</t>
  </si>
  <si>
    <t>Purchase PC virus protection for university server (563)</t>
  </si>
  <si>
    <t>Purchase MAC virus protection for university server (564)</t>
  </si>
  <si>
    <t>Upgrade network connectivity in classrooms (565)</t>
  </si>
  <si>
    <t>Expand wireless coverage (566)</t>
  </si>
  <si>
    <t>Install firewall for university server (567)</t>
  </si>
  <si>
    <t>Purchase software for Horizon Live Channel for A/V communications in classrooms (568)</t>
  </si>
  <si>
    <t>Replace data ports in academic building (569)</t>
  </si>
  <si>
    <t>HPERS equipment for Athletic Training and Exercise Science, Health, and Recreation (514)</t>
  </si>
  <si>
    <t>Equipment for Art classrooms (548)</t>
  </si>
  <si>
    <t>Digital radiographs and lab equipment for Biology (551)</t>
  </si>
  <si>
    <t>Five seat radar system for Aerospace (554)</t>
  </si>
  <si>
    <t>Psychological test kit software for Psychology students (556)</t>
  </si>
  <si>
    <t>Business computer lab (571)</t>
  </si>
  <si>
    <t>Library computer labs (572)</t>
  </si>
  <si>
    <t>Instructional Technology Support Computer labs (573)</t>
  </si>
  <si>
    <t>Adaptive Technology Lab (574)</t>
  </si>
  <si>
    <t>Foreign Languages computer lab (575)</t>
  </si>
  <si>
    <t>HPERS computer lab (576)</t>
  </si>
  <si>
    <t>Journalism computer labs (577)</t>
  </si>
  <si>
    <t>University Writing Center computer lab (578)</t>
  </si>
  <si>
    <t>Math computer lab (579)</t>
  </si>
  <si>
    <t>Nursing computer lab (580)</t>
  </si>
  <si>
    <t>Computer Science computer lab (581)</t>
  </si>
  <si>
    <t>Music computer lab (582)</t>
  </si>
  <si>
    <t>Library electronic databases available on the Internet (583)</t>
  </si>
  <si>
    <t xml:space="preserve">   *12% maximum for student help ($480,240) will be enforced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</si>
</sst>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15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workbookViewId="0" topLeftCell="H1">
      <selection activeCell="R30" sqref="R30"/>
    </sheetView>
  </sheetViews>
  <sheetFormatPr defaultColWidth="9.140625" defaultRowHeight="12.75"/>
  <cols>
    <col min="1" max="1" width="9.00390625" style="10" customWidth="1"/>
    <col min="2" max="2" width="3.7109375" style="9" customWidth="1"/>
    <col min="3" max="3" width="33.140625" style="9" customWidth="1"/>
    <col min="4" max="4" width="2.7109375" style="9" customWidth="1"/>
    <col min="5" max="5" width="9.7109375" style="10" customWidth="1"/>
    <col min="6" max="6" width="3.7109375" style="9" customWidth="1"/>
    <col min="7" max="7" width="10.7109375" style="9" customWidth="1"/>
    <col min="8" max="8" width="2.57421875" style="9" bestFit="1" customWidth="1"/>
    <col min="9" max="9" width="38.421875" style="9" customWidth="1"/>
    <col min="10" max="10" width="3.7109375" style="9" customWidth="1"/>
    <col min="11" max="11" width="13.140625" style="9" bestFit="1" customWidth="1"/>
    <col min="12" max="12" width="3.7109375" style="9" customWidth="1"/>
    <col min="13" max="13" width="11.28125" style="10" customWidth="1"/>
    <col min="14" max="14" width="3.7109375" style="9" customWidth="1"/>
    <col min="15" max="15" width="38.421875" style="9" customWidth="1"/>
    <col min="16" max="16" width="3.7109375" style="9" customWidth="1"/>
    <col min="17" max="17" width="13.140625" style="10" bestFit="1" customWidth="1"/>
    <col min="18" max="18" width="3.7109375" style="9" customWidth="1"/>
    <col min="19" max="16384" width="9.140625" style="9" customWidth="1"/>
  </cols>
  <sheetData>
    <row r="1" spans="1:18" ht="12.7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1" customFormat="1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4" spans="1:18" s="1" customFormat="1" ht="12.7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s="1" customFormat="1" ht="12.75">
      <c r="A5" s="30" t="s">
        <v>58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s="1" customFormat="1" ht="12.75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11" spans="1:18" ht="12.75">
      <c r="A11" s="29" t="s">
        <v>5</v>
      </c>
      <c r="B11" s="29"/>
      <c r="C11" s="29"/>
      <c r="D11" s="29"/>
      <c r="E11" s="29"/>
      <c r="F11" s="12"/>
      <c r="G11" s="29" t="s">
        <v>6</v>
      </c>
      <c r="H11" s="29"/>
      <c r="I11" s="29"/>
      <c r="J11" s="29"/>
      <c r="K11" s="29"/>
      <c r="L11" s="12"/>
      <c r="M11" s="32" t="s">
        <v>59</v>
      </c>
      <c r="N11" s="32"/>
      <c r="O11" s="32"/>
      <c r="P11" s="32"/>
      <c r="Q11" s="32"/>
      <c r="R11" s="12"/>
    </row>
    <row r="12" spans="1:18" ht="12.75">
      <c r="A12" s="31" t="s">
        <v>14</v>
      </c>
      <c r="B12" s="31"/>
      <c r="C12" s="31"/>
      <c r="D12" s="31"/>
      <c r="E12" s="31"/>
      <c r="F12" s="12"/>
      <c r="G12" s="31" t="s">
        <v>15</v>
      </c>
      <c r="H12" s="31"/>
      <c r="I12" s="31"/>
      <c r="J12" s="31"/>
      <c r="K12" s="31"/>
      <c r="L12" s="13"/>
      <c r="M12" s="31" t="s">
        <v>16</v>
      </c>
      <c r="N12" s="31"/>
      <c r="O12" s="31"/>
      <c r="P12" s="31"/>
      <c r="Q12" s="31"/>
      <c r="R12" s="12"/>
    </row>
    <row r="13" spans="6:18" ht="12.75">
      <c r="F13" s="12"/>
      <c r="L13" s="12"/>
      <c r="R13" s="12"/>
    </row>
    <row r="14" spans="3:18" ht="12.75">
      <c r="C14" s="29" t="s">
        <v>4</v>
      </c>
      <c r="D14" s="29"/>
      <c r="E14" s="29"/>
      <c r="F14" s="12"/>
      <c r="G14" s="14"/>
      <c r="H14" s="14"/>
      <c r="I14" s="29" t="s">
        <v>4</v>
      </c>
      <c r="J14" s="29"/>
      <c r="K14" s="29"/>
      <c r="L14" s="13"/>
      <c r="M14" s="15"/>
      <c r="N14" s="14"/>
      <c r="O14" s="29" t="s">
        <v>4</v>
      </c>
      <c r="P14" s="29"/>
      <c r="Q14" s="29"/>
      <c r="R14" s="13"/>
    </row>
    <row r="15" spans="1:18" ht="12.75">
      <c r="A15" s="16" t="s">
        <v>1</v>
      </c>
      <c r="C15" s="11" t="s">
        <v>2</v>
      </c>
      <c r="E15" s="16" t="s">
        <v>3</v>
      </c>
      <c r="F15" s="12"/>
      <c r="G15" s="11" t="s">
        <v>1</v>
      </c>
      <c r="I15" s="11" t="s">
        <v>2</v>
      </c>
      <c r="K15" s="11" t="s">
        <v>3</v>
      </c>
      <c r="L15" s="13"/>
      <c r="M15" s="16" t="s">
        <v>1</v>
      </c>
      <c r="N15" s="14"/>
      <c r="O15" s="11" t="s">
        <v>2</v>
      </c>
      <c r="P15" s="14"/>
      <c r="Q15" s="16" t="s">
        <v>3</v>
      </c>
      <c r="R15" s="12"/>
    </row>
    <row r="16" spans="1:18" ht="12.75">
      <c r="A16" s="10">
        <v>598000</v>
      </c>
      <c r="B16" s="17" t="s">
        <v>7</v>
      </c>
      <c r="C16" s="9" t="s">
        <v>53</v>
      </c>
      <c r="E16" s="10">
        <f>+DESCRIPTION!H13</f>
        <v>598000</v>
      </c>
      <c r="F16" s="12"/>
      <c r="G16" s="10">
        <v>4002000</v>
      </c>
      <c r="H16" s="17" t="s">
        <v>7</v>
      </c>
      <c r="I16" s="9" t="s">
        <v>53</v>
      </c>
      <c r="K16" s="9">
        <v>700</v>
      </c>
      <c r="L16" s="12"/>
      <c r="M16" s="10">
        <f>+G16+A16</f>
        <v>4600000</v>
      </c>
      <c r="N16" s="17" t="s">
        <v>7</v>
      </c>
      <c r="O16" s="9" t="s">
        <v>53</v>
      </c>
      <c r="Q16" s="10">
        <f>+E16+K16</f>
        <v>598700</v>
      </c>
      <c r="R16" s="12"/>
    </row>
    <row r="17" spans="2:18" ht="12.75">
      <c r="B17" s="17"/>
      <c r="C17" s="9" t="s">
        <v>54</v>
      </c>
      <c r="F17" s="12"/>
      <c r="I17" s="9" t="s">
        <v>54</v>
      </c>
      <c r="L17" s="12"/>
      <c r="O17" s="9" t="s">
        <v>54</v>
      </c>
      <c r="R17" s="12"/>
    </row>
    <row r="18" spans="2:18" ht="12.75">
      <c r="B18" s="17"/>
      <c r="C18" s="9" t="s">
        <v>24</v>
      </c>
      <c r="F18" s="12"/>
      <c r="I18" s="9" t="s">
        <v>24</v>
      </c>
      <c r="L18" s="12"/>
      <c r="O18" s="9" t="s">
        <v>24</v>
      </c>
      <c r="R18" s="12"/>
    </row>
    <row r="19" spans="2:18" ht="12.75">
      <c r="B19" s="17"/>
      <c r="F19" s="12"/>
      <c r="H19" s="17" t="s">
        <v>8</v>
      </c>
      <c r="I19" s="9" t="s">
        <v>23</v>
      </c>
      <c r="K19" s="18">
        <f>+DESCRIPTION!H33</f>
        <v>360266.29000000004</v>
      </c>
      <c r="L19" s="12"/>
      <c r="N19" s="17" t="s">
        <v>8</v>
      </c>
      <c r="O19" s="9" t="s">
        <v>23</v>
      </c>
      <c r="Q19" s="18">
        <f aca="true" t="shared" si="0" ref="Q19:Q24">+K19</f>
        <v>360266.29000000004</v>
      </c>
      <c r="R19" s="12"/>
    </row>
    <row r="20" spans="2:18" ht="12.75">
      <c r="B20" s="17"/>
      <c r="F20" s="12"/>
      <c r="H20" s="17" t="s">
        <v>9</v>
      </c>
      <c r="I20" s="9" t="s">
        <v>19</v>
      </c>
      <c r="K20" s="19">
        <f>+DESCRIPTION!H48</f>
        <v>808832.57</v>
      </c>
      <c r="L20" s="12"/>
      <c r="N20" s="17" t="s">
        <v>9</v>
      </c>
      <c r="O20" s="9" t="s">
        <v>19</v>
      </c>
      <c r="Q20" s="18">
        <f t="shared" si="0"/>
        <v>808832.57</v>
      </c>
      <c r="R20" s="12"/>
    </row>
    <row r="21" spans="2:18" ht="12.75">
      <c r="B21" s="17"/>
      <c r="F21" s="12"/>
      <c r="H21" s="17" t="s">
        <v>10</v>
      </c>
      <c r="I21" s="9" t="s">
        <v>20</v>
      </c>
      <c r="K21" s="19">
        <f>+DESCRIPTION!H62</f>
        <v>1087801.1</v>
      </c>
      <c r="L21" s="12"/>
      <c r="N21" s="17" t="s">
        <v>10</v>
      </c>
      <c r="O21" s="9" t="s">
        <v>20</v>
      </c>
      <c r="Q21" s="18">
        <f t="shared" si="0"/>
        <v>1087801.1</v>
      </c>
      <c r="R21" s="12"/>
    </row>
    <row r="22" spans="6:18" ht="12.75">
      <c r="F22" s="12"/>
      <c r="H22" s="17" t="s">
        <v>11</v>
      </c>
      <c r="I22" s="9" t="s">
        <v>55</v>
      </c>
      <c r="K22" s="19">
        <f>+DESCRIPTION!H83</f>
        <v>874654</v>
      </c>
      <c r="L22" s="12"/>
      <c r="N22" s="17" t="s">
        <v>11</v>
      </c>
      <c r="O22" s="9" t="s">
        <v>55</v>
      </c>
      <c r="Q22" s="18">
        <f t="shared" si="0"/>
        <v>874654</v>
      </c>
      <c r="R22" s="12"/>
    </row>
    <row r="23" spans="6:18" ht="12.75">
      <c r="F23" s="12"/>
      <c r="H23" s="17" t="s">
        <v>12</v>
      </c>
      <c r="I23" s="9" t="s">
        <v>22</v>
      </c>
      <c r="K23" s="19">
        <f>+DESCRIPTION!H98</f>
        <v>769746</v>
      </c>
      <c r="L23" s="12"/>
      <c r="N23" s="17" t="s">
        <v>12</v>
      </c>
      <c r="O23" s="9" t="s">
        <v>22</v>
      </c>
      <c r="Q23" s="18">
        <f t="shared" si="0"/>
        <v>769746</v>
      </c>
      <c r="R23" s="12"/>
    </row>
    <row r="24" spans="6:18" ht="12.75">
      <c r="F24" s="12"/>
      <c r="H24" s="17" t="s">
        <v>13</v>
      </c>
      <c r="I24" s="9" t="s">
        <v>57</v>
      </c>
      <c r="K24" s="19">
        <f>+DESCRIPTION!H104</f>
        <v>100000</v>
      </c>
      <c r="L24" s="12"/>
      <c r="N24" s="17" t="s">
        <v>13</v>
      </c>
      <c r="O24" s="9" t="s">
        <v>57</v>
      </c>
      <c r="Q24" s="18">
        <f t="shared" si="0"/>
        <v>100000</v>
      </c>
      <c r="R24" s="12"/>
    </row>
    <row r="25" spans="6:18" ht="12.75">
      <c r="F25" s="12"/>
      <c r="I25" s="9" t="s">
        <v>56</v>
      </c>
      <c r="K25" s="19"/>
      <c r="L25" s="12"/>
      <c r="N25" s="17"/>
      <c r="O25" s="9" t="s">
        <v>56</v>
      </c>
      <c r="R25" s="12"/>
    </row>
    <row r="26" spans="6:18" ht="12.75">
      <c r="F26" s="12"/>
      <c r="L26" s="12"/>
      <c r="N26" s="17"/>
      <c r="R26" s="12"/>
    </row>
    <row r="27" spans="6:18" ht="12.75">
      <c r="F27" s="12"/>
      <c r="L27" s="12"/>
      <c r="R27" s="12"/>
    </row>
    <row r="28" spans="6:18" ht="12.75">
      <c r="F28" s="12"/>
      <c r="L28" s="12"/>
      <c r="N28" s="17"/>
      <c r="R28" s="12"/>
    </row>
    <row r="29" spans="1:18" ht="12.75">
      <c r="A29" s="20" t="s">
        <v>18</v>
      </c>
      <c r="E29" s="20" t="s">
        <v>18</v>
      </c>
      <c r="F29" s="12"/>
      <c r="G29" s="21" t="s">
        <v>18</v>
      </c>
      <c r="K29" s="21" t="s">
        <v>18</v>
      </c>
      <c r="L29" s="12"/>
      <c r="M29" s="10" t="s">
        <v>18</v>
      </c>
      <c r="N29" s="22"/>
      <c r="O29" s="22"/>
      <c r="P29" s="22"/>
      <c r="Q29" s="10" t="s">
        <v>18</v>
      </c>
      <c r="R29" s="12"/>
    </row>
    <row r="30" spans="1:18" ht="13.5" thickBot="1">
      <c r="A30" s="23">
        <f>SUM(A16)</f>
        <v>598000</v>
      </c>
      <c r="E30" s="24">
        <f>SUM(E16)</f>
        <v>598000</v>
      </c>
      <c r="F30" s="12"/>
      <c r="G30" s="24">
        <f>SUM(G16)</f>
        <v>4002000</v>
      </c>
      <c r="K30" s="25">
        <f>SUM(K19:K24)</f>
        <v>4001299.96</v>
      </c>
      <c r="L30" s="26"/>
      <c r="M30" s="23">
        <f>SUM(M16:M27)</f>
        <v>4600000</v>
      </c>
      <c r="Q30" s="24">
        <f>SUM(Q16:Q27)</f>
        <v>4599999.96</v>
      </c>
      <c r="R30" s="12"/>
    </row>
    <row r="31" spans="6:18" ht="13.5" thickTop="1">
      <c r="F31" s="12"/>
      <c r="L31" s="26"/>
      <c r="R31" s="12"/>
    </row>
    <row r="32" spans="6:18" ht="12.75">
      <c r="F32" s="27"/>
      <c r="R32" s="27"/>
    </row>
    <row r="33" spans="6:18" ht="12.75">
      <c r="F33" s="27"/>
      <c r="R33" s="27"/>
    </row>
    <row r="34" spans="6:18" ht="12.75">
      <c r="F34" s="27"/>
      <c r="R34" s="27"/>
    </row>
    <row r="35" spans="6:18" ht="12.75">
      <c r="F35" s="27"/>
      <c r="R35" s="27"/>
    </row>
    <row r="36" spans="6:18" ht="12.75">
      <c r="F36" s="27"/>
      <c r="R36" s="27"/>
    </row>
    <row r="37" spans="6:18" ht="12.75">
      <c r="F37" s="27"/>
      <c r="R37" s="27"/>
    </row>
    <row r="38" spans="3:18" ht="12.75">
      <c r="C38" s="28"/>
      <c r="F38" s="27"/>
      <c r="R38" s="27"/>
    </row>
    <row r="39" spans="6:18" ht="12.75">
      <c r="F39" s="27"/>
      <c r="R39" s="27"/>
    </row>
    <row r="40" spans="6:18" ht="12.75">
      <c r="F40" s="27"/>
      <c r="R40" s="27"/>
    </row>
  </sheetData>
  <mergeCells count="14">
    <mergeCell ref="M11:Q11"/>
    <mergeCell ref="M12:Q12"/>
    <mergeCell ref="A11:E11"/>
    <mergeCell ref="G11:K11"/>
    <mergeCell ref="C14:E14"/>
    <mergeCell ref="I14:K14"/>
    <mergeCell ref="A1:R1"/>
    <mergeCell ref="A2:R2"/>
    <mergeCell ref="A4:R4"/>
    <mergeCell ref="A5:R5"/>
    <mergeCell ref="A6:R6"/>
    <mergeCell ref="A12:E12"/>
    <mergeCell ref="G12:K12"/>
    <mergeCell ref="O14:Q14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workbookViewId="0" topLeftCell="A1">
      <selection activeCell="C83" sqref="C83"/>
    </sheetView>
  </sheetViews>
  <sheetFormatPr defaultColWidth="9.140625" defaultRowHeight="12.75"/>
  <cols>
    <col min="1" max="2" width="4.00390625" style="0" customWidth="1"/>
    <col min="3" max="3" width="71.710937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28125" style="6" bestFit="1" customWidth="1"/>
    <col min="8" max="8" width="12.8515625" style="6" bestFit="1" customWidth="1"/>
  </cols>
  <sheetData>
    <row r="1" spans="1:8" s="1" customFormat="1" ht="12.75">
      <c r="A1" s="1" t="s">
        <v>27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60</v>
      </c>
      <c r="E3" s="3"/>
      <c r="F3" s="3"/>
      <c r="G3" s="5"/>
      <c r="H3" s="5"/>
      <c r="I3" s="3"/>
      <c r="J3" s="3"/>
      <c r="K3" s="3"/>
    </row>
    <row r="4" spans="4:11" s="1" customFormat="1" ht="18">
      <c r="D4" s="3"/>
      <c r="E4" s="3"/>
      <c r="F4" s="3"/>
      <c r="G4" s="5"/>
      <c r="H4" s="5"/>
      <c r="I4" s="3"/>
      <c r="J4" s="3"/>
      <c r="K4" s="3"/>
    </row>
    <row r="5" spans="5:11" s="1" customFormat="1" ht="18">
      <c r="E5" s="3"/>
      <c r="F5" s="3"/>
      <c r="G5" s="5"/>
      <c r="H5" s="5"/>
      <c r="I5" s="3"/>
      <c r="J5" s="3"/>
      <c r="K5" s="3"/>
    </row>
    <row r="6" spans="3:11" s="1" customFormat="1" ht="18">
      <c r="C6" s="3" t="s">
        <v>28</v>
      </c>
      <c r="E6" s="3"/>
      <c r="F6" s="3"/>
      <c r="G6" s="5"/>
      <c r="H6" s="5"/>
      <c r="I6" s="3"/>
      <c r="J6" s="3"/>
      <c r="K6" s="3"/>
    </row>
    <row r="7" ht="12.75">
      <c r="C7" t="s">
        <v>63</v>
      </c>
    </row>
    <row r="9" spans="1:8" s="1" customFormat="1" ht="12.75">
      <c r="A9" s="1">
        <v>1</v>
      </c>
      <c r="B9" s="1" t="s">
        <v>29</v>
      </c>
      <c r="G9" s="4"/>
      <c r="H9" s="4"/>
    </row>
    <row r="10" spans="2:7" ht="12.75">
      <c r="B10" t="s">
        <v>30</v>
      </c>
      <c r="C10" t="s">
        <v>31</v>
      </c>
      <c r="G10" s="6">
        <v>598000</v>
      </c>
    </row>
    <row r="11" ht="12.75">
      <c r="C11" t="s">
        <v>84</v>
      </c>
    </row>
    <row r="13" spans="5:8" s="1" customFormat="1" ht="12.75">
      <c r="E13" s="1" t="s">
        <v>32</v>
      </c>
      <c r="G13" s="4"/>
      <c r="H13" s="4">
        <f>+G10</f>
        <v>598000</v>
      </c>
    </row>
    <row r="15" spans="3:8" s="3" customFormat="1" ht="18">
      <c r="C15" s="3" t="s">
        <v>33</v>
      </c>
      <c r="G15" s="5"/>
      <c r="H15" s="5"/>
    </row>
    <row r="16" spans="7:8" s="3" customFormat="1" ht="18">
      <c r="G16" s="5"/>
      <c r="H16" s="5"/>
    </row>
    <row r="17" spans="1:8" s="1" customFormat="1" ht="12.75">
      <c r="A17" s="1">
        <v>1</v>
      </c>
      <c r="B17" s="1" t="s">
        <v>29</v>
      </c>
      <c r="G17" s="4"/>
      <c r="H17" s="4"/>
    </row>
    <row r="18" spans="2:7" ht="12.75">
      <c r="B18" t="s">
        <v>30</v>
      </c>
      <c r="C18" t="s">
        <v>31</v>
      </c>
      <c r="G18" s="6">
        <v>700</v>
      </c>
    </row>
    <row r="19" ht="12.75">
      <c r="C19" t="s">
        <v>84</v>
      </c>
    </row>
    <row r="20" spans="5:8" ht="12.75">
      <c r="E20" s="1" t="s">
        <v>32</v>
      </c>
      <c r="H20" s="4">
        <v>700</v>
      </c>
    </row>
    <row r="22" spans="1:8" s="1" customFormat="1" ht="12.75">
      <c r="A22" s="1">
        <v>2</v>
      </c>
      <c r="B22" s="1" t="s">
        <v>23</v>
      </c>
      <c r="G22" s="4"/>
      <c r="H22" s="4"/>
    </row>
    <row r="23" spans="2:7" ht="12.75">
      <c r="B23" t="s">
        <v>30</v>
      </c>
      <c r="C23" t="s">
        <v>62</v>
      </c>
      <c r="G23" s="6">
        <v>6935</v>
      </c>
    </row>
    <row r="24" spans="2:7" ht="12.75">
      <c r="B24" t="s">
        <v>34</v>
      </c>
      <c r="C24" t="s">
        <v>64</v>
      </c>
      <c r="G24" s="6">
        <v>7850.79</v>
      </c>
    </row>
    <row r="25" spans="2:7" ht="12.75">
      <c r="B25" t="s">
        <v>35</v>
      </c>
      <c r="C25" t="s">
        <v>65</v>
      </c>
      <c r="G25" s="6">
        <v>7900</v>
      </c>
    </row>
    <row r="26" spans="2:7" ht="12.75">
      <c r="B26" t="s">
        <v>36</v>
      </c>
      <c r="C26" t="s">
        <v>66</v>
      </c>
      <c r="G26" s="6">
        <v>69628.5</v>
      </c>
    </row>
    <row r="27" spans="2:7" ht="12.75">
      <c r="B27" t="s">
        <v>37</v>
      </c>
      <c r="C27" t="s">
        <v>71</v>
      </c>
      <c r="G27" s="6">
        <v>94200</v>
      </c>
    </row>
    <row r="28" spans="2:7" ht="12.75">
      <c r="B28" t="s">
        <v>38</v>
      </c>
      <c r="C28" t="s">
        <v>77</v>
      </c>
      <c r="G28" s="6">
        <v>31165</v>
      </c>
    </row>
    <row r="29" spans="2:7" ht="12.75">
      <c r="B29" t="s">
        <v>39</v>
      </c>
      <c r="C29" t="s">
        <v>78</v>
      </c>
      <c r="G29" s="6">
        <v>26140</v>
      </c>
    </row>
    <row r="30" spans="2:7" ht="12.75">
      <c r="B30" t="s">
        <v>40</v>
      </c>
      <c r="C30" t="s">
        <v>83</v>
      </c>
      <c r="G30" s="6">
        <v>28490</v>
      </c>
    </row>
    <row r="31" spans="2:7" ht="12.75">
      <c r="B31" t="s">
        <v>41</v>
      </c>
      <c r="C31" t="s">
        <v>85</v>
      </c>
      <c r="G31" s="6">
        <v>87957</v>
      </c>
    </row>
    <row r="33" spans="5:8" s="1" customFormat="1" ht="12.75">
      <c r="E33" s="1" t="s">
        <v>43</v>
      </c>
      <c r="G33" s="4"/>
      <c r="H33" s="4">
        <f>SUM(G23:G31)</f>
        <v>360266.29000000004</v>
      </c>
    </row>
    <row r="36" spans="1:8" s="1" customFormat="1" ht="12.75">
      <c r="A36" s="1">
        <v>3</v>
      </c>
      <c r="B36" s="1" t="s">
        <v>44</v>
      </c>
      <c r="G36" s="4"/>
      <c r="H36" s="4"/>
    </row>
    <row r="37" spans="2:7" ht="12.75">
      <c r="B37" t="s">
        <v>30</v>
      </c>
      <c r="C37" t="s">
        <v>61</v>
      </c>
      <c r="G37" s="6">
        <v>23840</v>
      </c>
    </row>
    <row r="38" spans="2:7" ht="12.75">
      <c r="B38" t="s">
        <v>34</v>
      </c>
      <c r="C38" t="s">
        <v>67</v>
      </c>
      <c r="G38" s="6">
        <v>99615</v>
      </c>
    </row>
    <row r="39" spans="2:7" ht="12.75">
      <c r="B39" t="s">
        <v>35</v>
      </c>
      <c r="C39" t="s">
        <v>68</v>
      </c>
      <c r="G39" s="6">
        <v>39100</v>
      </c>
    </row>
    <row r="40" spans="2:7" ht="12.75">
      <c r="B40" t="s">
        <v>36</v>
      </c>
      <c r="C40" t="s">
        <v>70</v>
      </c>
      <c r="G40" s="6">
        <f>1300+91570</f>
        <v>92870</v>
      </c>
    </row>
    <row r="41" spans="2:7" ht="12.75">
      <c r="B41" t="s">
        <v>37</v>
      </c>
      <c r="C41" t="s">
        <v>72</v>
      </c>
      <c r="G41" s="6">
        <v>200000</v>
      </c>
    </row>
    <row r="42" spans="2:7" ht="12.75">
      <c r="B42" t="s">
        <v>38</v>
      </c>
      <c r="C42" t="s">
        <v>73</v>
      </c>
      <c r="G42" s="6">
        <v>75425</v>
      </c>
    </row>
    <row r="43" spans="2:7" ht="12.75">
      <c r="B43" t="s">
        <v>39</v>
      </c>
      <c r="C43" t="s">
        <v>79</v>
      </c>
      <c r="G43" s="6">
        <v>98940.96</v>
      </c>
    </row>
    <row r="44" spans="2:7" ht="12.75">
      <c r="B44" t="s">
        <v>40</v>
      </c>
      <c r="C44" t="s">
        <v>80</v>
      </c>
      <c r="G44" s="6">
        <v>68925</v>
      </c>
    </row>
    <row r="45" spans="2:7" ht="12.75">
      <c r="B45" t="s">
        <v>41</v>
      </c>
      <c r="C45" t="s">
        <v>81</v>
      </c>
      <c r="G45" s="6">
        <v>74400</v>
      </c>
    </row>
    <row r="46" spans="2:7" ht="12.75">
      <c r="B46" t="s">
        <v>42</v>
      </c>
      <c r="C46" t="s">
        <v>82</v>
      </c>
      <c r="G46" s="6">
        <v>35716.61</v>
      </c>
    </row>
    <row r="48" spans="5:10" s="1" customFormat="1" ht="12.75">
      <c r="E48" s="1" t="s">
        <v>45</v>
      </c>
      <c r="G48" s="4"/>
      <c r="H48" s="4">
        <f>SUM(G37:G46)</f>
        <v>808832.57</v>
      </c>
      <c r="J48" s="8"/>
    </row>
    <row r="51" spans="1:8" s="1" customFormat="1" ht="12.75">
      <c r="A51" s="1">
        <v>4</v>
      </c>
      <c r="B51" s="1" t="s">
        <v>20</v>
      </c>
      <c r="G51" s="4"/>
      <c r="H51" s="4"/>
    </row>
    <row r="52" spans="2:7" ht="12.75">
      <c r="B52" t="s">
        <v>30</v>
      </c>
      <c r="C52" t="s">
        <v>69</v>
      </c>
      <c r="G52" s="6">
        <v>199999.9</v>
      </c>
    </row>
    <row r="53" spans="2:7" ht="12.75">
      <c r="B53" t="s">
        <v>34</v>
      </c>
      <c r="C53" t="s">
        <v>97</v>
      </c>
      <c r="G53" s="6">
        <v>123973.67</v>
      </c>
    </row>
    <row r="54" spans="2:7" ht="12.75">
      <c r="B54" t="s">
        <v>35</v>
      </c>
      <c r="C54" t="s">
        <v>74</v>
      </c>
      <c r="G54" s="6">
        <v>74678</v>
      </c>
    </row>
    <row r="55" spans="2:7" ht="12.75">
      <c r="B55" t="s">
        <v>36</v>
      </c>
      <c r="C55" t="s">
        <v>75</v>
      </c>
      <c r="G55" s="6">
        <v>172289</v>
      </c>
    </row>
    <row r="56" spans="2:7" ht="12.75">
      <c r="B56" t="s">
        <v>37</v>
      </c>
      <c r="C56" t="s">
        <v>76</v>
      </c>
      <c r="G56" s="6">
        <v>59130</v>
      </c>
    </row>
    <row r="57" spans="2:7" ht="12.75">
      <c r="B57" t="s">
        <v>38</v>
      </c>
      <c r="C57" t="s">
        <v>98</v>
      </c>
      <c r="G57" s="6">
        <v>194043.03</v>
      </c>
    </row>
    <row r="58" spans="2:7" ht="12.75">
      <c r="B58" t="s">
        <v>39</v>
      </c>
      <c r="C58" t="s">
        <v>99</v>
      </c>
      <c r="G58" s="6">
        <v>115500</v>
      </c>
    </row>
    <row r="59" spans="2:7" ht="12.75">
      <c r="B59" t="s">
        <v>40</v>
      </c>
      <c r="C59" t="s">
        <v>100</v>
      </c>
      <c r="G59" s="6">
        <v>123500</v>
      </c>
    </row>
    <row r="60" spans="2:7" ht="12.75">
      <c r="B60" t="s">
        <v>41</v>
      </c>
      <c r="C60" t="s">
        <v>101</v>
      </c>
      <c r="G60" s="6">
        <v>24687.5</v>
      </c>
    </row>
    <row r="62" spans="3:8" s="1" customFormat="1" ht="12.75">
      <c r="C62" s="8"/>
      <c r="E62" s="1" t="s">
        <v>46</v>
      </c>
      <c r="G62" s="4"/>
      <c r="H62" s="4">
        <f>SUM(G52:G60)</f>
        <v>1087801.1</v>
      </c>
    </row>
    <row r="63" ht="12.75">
      <c r="C63" s="2"/>
    </row>
    <row r="66" spans="1:8" s="1" customFormat="1" ht="12.75">
      <c r="A66" s="1">
        <v>5</v>
      </c>
      <c r="B66" s="1" t="s">
        <v>21</v>
      </c>
      <c r="G66" s="4"/>
      <c r="H66" s="4"/>
    </row>
    <row r="67" spans="2:7" ht="12.75">
      <c r="B67" t="s">
        <v>30</v>
      </c>
      <c r="C67" t="s">
        <v>102</v>
      </c>
      <c r="G67" s="6">
        <f>164450+680</f>
        <v>165130</v>
      </c>
    </row>
    <row r="68" spans="2:7" ht="12.75">
      <c r="B68" t="s">
        <v>34</v>
      </c>
      <c r="C68" t="s">
        <v>103</v>
      </c>
      <c r="G68" s="6">
        <v>55900</v>
      </c>
    </row>
    <row r="69" spans="2:7" ht="12.75">
      <c r="B69" t="s">
        <v>35</v>
      </c>
      <c r="C69" t="s">
        <v>104</v>
      </c>
      <c r="G69" s="6">
        <v>86450</v>
      </c>
    </row>
    <row r="70" spans="2:7" ht="12.75">
      <c r="B70" t="s">
        <v>36</v>
      </c>
      <c r="C70" t="s">
        <v>105</v>
      </c>
      <c r="G70" s="6">
        <v>66950</v>
      </c>
    </row>
    <row r="71" spans="2:7" ht="12.75">
      <c r="B71" t="s">
        <v>37</v>
      </c>
      <c r="C71" t="s">
        <v>106</v>
      </c>
      <c r="G71" s="6">
        <v>11250</v>
      </c>
    </row>
    <row r="72" spans="2:7" ht="12.75">
      <c r="B72" t="s">
        <v>38</v>
      </c>
      <c r="C72" t="s">
        <v>107</v>
      </c>
      <c r="G72" s="6">
        <v>11700</v>
      </c>
    </row>
    <row r="73" spans="2:7" ht="12.75">
      <c r="B73" t="s">
        <v>39</v>
      </c>
      <c r="C73" t="s">
        <v>108</v>
      </c>
      <c r="G73" s="6">
        <v>36900</v>
      </c>
    </row>
    <row r="74" spans="2:7" ht="12.75">
      <c r="B74" t="s">
        <v>40</v>
      </c>
      <c r="C74" t="s">
        <v>109</v>
      </c>
      <c r="G74" s="6">
        <v>11700</v>
      </c>
    </row>
    <row r="75" spans="2:7" ht="12.75">
      <c r="B75" t="s">
        <v>41</v>
      </c>
      <c r="C75" t="s">
        <v>110</v>
      </c>
      <c r="G75" s="6">
        <v>15120</v>
      </c>
    </row>
    <row r="76" spans="2:7" ht="12.75">
      <c r="B76" t="s">
        <v>42</v>
      </c>
      <c r="C76" t="s">
        <v>111</v>
      </c>
      <c r="G76" s="6">
        <v>36900</v>
      </c>
    </row>
    <row r="77" spans="2:7" ht="12.75">
      <c r="B77" t="s">
        <v>40</v>
      </c>
      <c r="C77" t="s">
        <v>112</v>
      </c>
      <c r="G77" s="6">
        <v>24750</v>
      </c>
    </row>
    <row r="78" spans="2:7" ht="12.75">
      <c r="B78" t="s">
        <v>41</v>
      </c>
      <c r="C78" t="s">
        <v>113</v>
      </c>
      <c r="G78" s="6">
        <v>2250</v>
      </c>
    </row>
    <row r="79" spans="2:7" ht="12.75">
      <c r="B79" t="s">
        <v>42</v>
      </c>
      <c r="C79" t="s">
        <v>114</v>
      </c>
      <c r="G79" s="6">
        <v>275000</v>
      </c>
    </row>
    <row r="80" spans="2:7" ht="12.75">
      <c r="B80" t="s">
        <v>52</v>
      </c>
      <c r="C80" t="s">
        <v>87</v>
      </c>
      <c r="G80" s="6">
        <f>74654</f>
        <v>74654</v>
      </c>
    </row>
    <row r="81" ht="12.75">
      <c r="C81" t="s">
        <v>115</v>
      </c>
    </row>
    <row r="83" spans="5:8" s="1" customFormat="1" ht="12.75">
      <c r="E83" s="1" t="s">
        <v>47</v>
      </c>
      <c r="G83" s="4"/>
      <c r="H83" s="4">
        <f>SUM(G67:G82)</f>
        <v>874654</v>
      </c>
    </row>
    <row r="87" spans="1:8" s="1" customFormat="1" ht="12.75">
      <c r="A87" s="1">
        <v>6</v>
      </c>
      <c r="B87" s="1" t="s">
        <v>22</v>
      </c>
      <c r="G87" s="4"/>
      <c r="H87" s="4"/>
    </row>
    <row r="88" spans="2:7" ht="12.75">
      <c r="B88" t="s">
        <v>30</v>
      </c>
      <c r="C88" t="s">
        <v>88</v>
      </c>
      <c r="G88" s="6">
        <v>145643</v>
      </c>
    </row>
    <row r="89" spans="2:7" ht="12.75">
      <c r="B89" t="s">
        <v>34</v>
      </c>
      <c r="C89" t="s">
        <v>89</v>
      </c>
      <c r="G89" s="6">
        <v>55000</v>
      </c>
    </row>
    <row r="90" spans="2:7" ht="12.75">
      <c r="B90" t="s">
        <v>35</v>
      </c>
      <c r="C90" t="s">
        <v>90</v>
      </c>
      <c r="G90" s="6">
        <v>4000</v>
      </c>
    </row>
    <row r="91" spans="2:7" ht="12.75">
      <c r="B91" t="s">
        <v>36</v>
      </c>
      <c r="C91" t="s">
        <v>91</v>
      </c>
      <c r="G91" s="6">
        <v>4000</v>
      </c>
    </row>
    <row r="92" spans="2:7" ht="12.75">
      <c r="B92" t="s">
        <v>37</v>
      </c>
      <c r="C92" t="s">
        <v>92</v>
      </c>
      <c r="G92" s="6">
        <v>231143</v>
      </c>
    </row>
    <row r="93" spans="2:7" ht="12.75">
      <c r="B93" t="s">
        <v>38</v>
      </c>
      <c r="C93" t="s">
        <v>93</v>
      </c>
      <c r="G93" s="6">
        <v>102900</v>
      </c>
    </row>
    <row r="94" spans="2:7" ht="12.75">
      <c r="B94" t="s">
        <v>39</v>
      </c>
      <c r="C94" t="s">
        <v>94</v>
      </c>
      <c r="G94" s="6">
        <v>45000</v>
      </c>
    </row>
    <row r="95" spans="2:7" ht="12.75">
      <c r="B95" t="s">
        <v>40</v>
      </c>
      <c r="C95" t="s">
        <v>95</v>
      </c>
      <c r="G95" s="6">
        <v>7500</v>
      </c>
    </row>
    <row r="96" spans="2:7" ht="12.75">
      <c r="B96" t="s">
        <v>41</v>
      </c>
      <c r="C96" t="s">
        <v>96</v>
      </c>
      <c r="G96" s="6">
        <v>174560</v>
      </c>
    </row>
    <row r="98" spans="5:8" s="1" customFormat="1" ht="12.75">
      <c r="E98" s="1" t="s">
        <v>48</v>
      </c>
      <c r="G98" s="4"/>
      <c r="H98" s="4">
        <f>SUM(G88:G96)</f>
        <v>769746</v>
      </c>
    </row>
    <row r="101" spans="1:8" s="1" customFormat="1" ht="12.75">
      <c r="A101" s="1">
        <v>7</v>
      </c>
      <c r="B101" s="1" t="s">
        <v>26</v>
      </c>
      <c r="G101" s="4"/>
      <c r="H101" s="4"/>
    </row>
    <row r="102" spans="2:7" ht="12.75">
      <c r="B102" t="s">
        <v>49</v>
      </c>
      <c r="C102" t="s">
        <v>86</v>
      </c>
      <c r="G102" s="6">
        <v>100000</v>
      </c>
    </row>
    <row r="104" spans="5:8" s="1" customFormat="1" ht="12.75">
      <c r="E104" s="1" t="s">
        <v>50</v>
      </c>
      <c r="G104" s="4"/>
      <c r="H104" s="4">
        <v>100000</v>
      </c>
    </row>
    <row r="108" spans="1:10" s="1" customFormat="1" ht="12.75">
      <c r="A108" s="1" t="s">
        <v>51</v>
      </c>
      <c r="G108" s="4"/>
      <c r="H108" s="4">
        <f>SUM(H12:H106)</f>
        <v>4599999.96</v>
      </c>
      <c r="J108" s="8"/>
    </row>
    <row r="109" spans="3:10" ht="12.75">
      <c r="C109" s="2"/>
      <c r="J109" s="2"/>
    </row>
    <row r="110" spans="5:7" ht="12.75">
      <c r="E110" s="2"/>
      <c r="G110" s="7"/>
    </row>
  </sheetData>
  <printOptions/>
  <pageMargins left="0.75" right="0.75" top="1" bottom="1" header="0.5" footer="0.5"/>
  <pageSetup fitToHeight="2" fitToWidth="1"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whannah</cp:lastModifiedBy>
  <cp:lastPrinted>2003-04-21T20:05:37Z</cp:lastPrinted>
  <dcterms:created xsi:type="dcterms:W3CDTF">2000-12-13T17:56:22Z</dcterms:created>
  <dcterms:modified xsi:type="dcterms:W3CDTF">2004-03-24T16:15:34Z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</Properties>
</file>