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0" windowWidth="15360" windowHeight="10185" activeTab="0"/>
  </bookViews>
  <sheets>
    <sheet name="PLAN" sheetId="1" r:id="rId1"/>
    <sheet name="DESCRIPTION" sheetId="2" r:id="rId2"/>
  </sheets>
  <definedNames/>
  <calcPr fullCalcOnLoad="1"/>
</workbook>
</file>

<file path=xl/sharedStrings.xml><?xml version="1.0" encoding="utf-8"?>
<sst xmlns="http://schemas.openxmlformats.org/spreadsheetml/2006/main" count="209" uniqueCount="123">
  <si>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</si>
  <si>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</si>
  <si>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</si>
  <si>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</si>
  <si>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</si>
  <si>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</si>
  <si>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</si>
  <si>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</si>
  <si>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</si>
  <si>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</si>
  <si>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</si>
  <si>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</si>
  <si>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</si>
  <si>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</si>
  <si>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</si>
  <si>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</si>
  <si>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</si>
  <si>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</si>
  <si>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</si>
  <si>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</si>
  <si>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</si>
  <si>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</si>
  <si>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</si>
  <si>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</si>
  <si>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</si>
  <si>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</si>
  <si>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</si>
  <si>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</si>
  <si>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</si>
  <si>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</si>
  <si>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</si>
  <si>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</si>
  <si>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</si>
  <si>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</si>
  <si>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</si>
  <si>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</si>
  <si>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</si>
  <si>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</si>
  <si>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</si>
  <si>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</si>
  <si>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</si>
  <si>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</si>
  <si>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</si>
  <si>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</si>
  <si>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</si>
  <si>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</si>
  <si>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</si>
  <si>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</si>
  <si>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</si>
  <si>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</si>
  <si>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</si>
  <si>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</si>
  <si>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</si>
  <si>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</si>
  <si>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</si>
  <si>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</si>
  <si>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</si>
  <si>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>2006-2007 Total Technology Access Fee</t>
  </si>
  <si>
    <t>L</t>
  </si>
  <si>
    <t xml:space="preserve">Recurring costs </t>
  </si>
  <si>
    <t>Recurring costs for computer labs/databases</t>
  </si>
  <si>
    <t>Master Classrooms</t>
  </si>
  <si>
    <t>Instructional technology</t>
  </si>
  <si>
    <t xml:space="preserve">Emergency repair and replacement </t>
  </si>
  <si>
    <t>ACTUAL EXPENDITURES REPORT</t>
  </si>
  <si>
    <t>Surplus(Deficit)</t>
  </si>
  <si>
    <t>**</t>
  </si>
  <si>
    <t>2007-2008</t>
  </si>
  <si>
    <t>Description of Technology Access Fee Proposals &amp; Costs - July 1, 2008</t>
  </si>
  <si>
    <t>Business computer lab (871)</t>
  </si>
  <si>
    <t>Library computer labs (872)</t>
  </si>
  <si>
    <t>Instructional Technology Support Computer labs (873)</t>
  </si>
  <si>
    <t>Adaptive Technology Lab (874)</t>
  </si>
  <si>
    <t>HHP computer lab (876)</t>
  </si>
  <si>
    <t>College of Basic and Applied Sciences computer lab (879)</t>
  </si>
  <si>
    <t>Student help for 24/7 help desk (884)</t>
  </si>
  <si>
    <t>and computer labs (898)</t>
  </si>
  <si>
    <t>Adaptive Technologies Computer Lab at Walker Library equipment and upgrades (840)</t>
  </si>
  <si>
    <t>Computer upgrades for the University Computer Lab at KOM (841)</t>
  </si>
  <si>
    <t>Computer upgrades for the University Computer Lab at LRC (851)</t>
  </si>
  <si>
    <t>Computer upgrades for the University Computer Lab at BAS (850)</t>
  </si>
  <si>
    <t>Computer upgrades for the University Computer Lab at AMG (825)</t>
  </si>
  <si>
    <t>Master Classroom upgrades for Recording Industry (812)</t>
  </si>
  <si>
    <t>New Master Classrooms for Military Science (807)</t>
  </si>
  <si>
    <t>New Master Classrooms for Elementary &amp; special Education (808)</t>
  </si>
  <si>
    <t>New Master Classroom for English (855)</t>
  </si>
  <si>
    <t>Master Classroom upgrades for CIS (813)</t>
  </si>
  <si>
    <t>New Master Classroom and Portable Master Classroom for Liberal Arts  (827)</t>
  </si>
  <si>
    <t>Portable Master Classroom for Mathematical Sciences (847)</t>
  </si>
  <si>
    <t>Master Classroom Software for Honors College (803)</t>
  </si>
  <si>
    <t>Portable Master Classroom for Agribusiness/Agrisciences (842)</t>
  </si>
  <si>
    <t>Interactive instructional equipment for College of Education, Educational Leadership and Criminal Justice (843)</t>
  </si>
  <si>
    <t xml:space="preserve">I </t>
  </si>
  <si>
    <t>Video System for Electronic Media Communication (804)</t>
  </si>
  <si>
    <t>Media Lab for the History Department (852)</t>
  </si>
  <si>
    <t>Equipment and software for the Psychology Department (848)</t>
  </si>
  <si>
    <t>Practice Rooms for the College of Liberal Arts (821)</t>
  </si>
  <si>
    <t>Microscopes for the Biology Department (829)</t>
  </si>
  <si>
    <t>Accounting Databases (822)</t>
  </si>
  <si>
    <t>Costuming Equipment for the Speech and Theatre Department (816)</t>
  </si>
  <si>
    <t>Observatory Equipment for Physics and Astronomy (819)</t>
  </si>
  <si>
    <t>Criminal Investigations Equipment for the Criminal Justice Administration Department (805)</t>
  </si>
  <si>
    <t>Audio equipment for the Recording Industry Department (811)</t>
  </si>
  <si>
    <t>Library electronic databases available on the Internet (883)</t>
  </si>
  <si>
    <t>Purchase recurring annual maintenance/license for academic support software (885)</t>
  </si>
  <si>
    <t>Purchase Microsoft software for university server (886)</t>
  </si>
  <si>
    <t>Purchase PC virus protection for university server (887)</t>
  </si>
  <si>
    <t>Purchase MAC virus protection for university server (888)</t>
  </si>
  <si>
    <t>Replace Core Routers (889)</t>
  </si>
  <si>
    <t>Replace Firewall for RESnet (890)</t>
  </si>
  <si>
    <t>Computer Science Gigabit Ethernet Switch (891)</t>
  </si>
  <si>
    <t>Upgrade wireless network (894)</t>
  </si>
  <si>
    <t>Replacement of Remaining VH4802 Switches (895)</t>
  </si>
  <si>
    <t>Campus emergency repair and replacement (870)</t>
  </si>
  <si>
    <t>Carryforward from PY</t>
  </si>
  <si>
    <t>Current Year Revenue</t>
  </si>
  <si>
    <t>Prior Year Projects</t>
  </si>
  <si>
    <t>Carryforward for 2007-2008</t>
  </si>
  <si>
    <t>Difference in encumbrances</t>
  </si>
  <si>
    <t xml:space="preserve">Due to the lag in construction, the AV equipment was delayed with an approximate amount of $140,000.  There was also software order for one of these </t>
  </si>
  <si>
    <t>Carry forward amount larger than usual due to incomplete summer projects.  Billings from construction and renovation are estimated at $740,000 on unfinished projects.</t>
  </si>
  <si>
    <t>until the next fiscal year.  This makes up the majority of the pool 2 surplus.  These projects are expected to be completed by the end of this calendar year.</t>
  </si>
  <si>
    <t xml:space="preserve">classrooms in the amount of $21,000.  The AV equipment and software, amounting to $161,000, was entered into MT Source but the Purchase Order was not issued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</si>
</sst>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(* #,##0.000_);_(* \(#,##0.000\);_(* &quot;-&quot;??_);_(@_)"/>
    <numFmt numFmtId="169" formatCode="_(* #,##0.0000_);_(* \(#,##0.00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6" fontId="0" fillId="0" borderId="10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66" fontId="2" fillId="0" borderId="0" xfId="42" applyNumberFormat="1" applyFont="1" applyFill="1" applyAlignment="1">
      <alignment/>
    </xf>
    <xf numFmtId="166" fontId="1" fillId="0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Border="1" applyAlignment="1">
      <alignment/>
    </xf>
    <xf numFmtId="166" fontId="0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166" fontId="0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85" zoomScaleNormal="85" zoomScalePageLayoutView="0" workbookViewId="0" topLeftCell="A8">
      <selection activeCell="I7" sqref="I7"/>
    </sheetView>
  </sheetViews>
  <sheetFormatPr defaultColWidth="9.140625" defaultRowHeight="12.75"/>
  <cols>
    <col min="1" max="1" width="10.28125" style="9" bestFit="1" customWidth="1"/>
    <col min="2" max="2" width="3.7109375" style="8" customWidth="1"/>
    <col min="3" max="3" width="29.140625" style="8" customWidth="1"/>
    <col min="4" max="4" width="2.7109375" style="8" customWidth="1"/>
    <col min="5" max="5" width="9.7109375" style="9" customWidth="1"/>
    <col min="6" max="6" width="3.7109375" style="8" customWidth="1"/>
    <col min="7" max="7" width="10.57421875" style="8" bestFit="1" customWidth="1"/>
    <col min="8" max="8" width="2.57421875" style="8" bestFit="1" customWidth="1"/>
    <col min="9" max="9" width="44.140625" style="8" bestFit="1" customWidth="1"/>
    <col min="10" max="10" width="3.7109375" style="8" customWidth="1"/>
    <col min="11" max="11" width="10.57421875" style="8" bestFit="1" customWidth="1"/>
    <col min="12" max="12" width="3.7109375" style="8" customWidth="1"/>
    <col min="13" max="13" width="11.28125" style="9" customWidth="1"/>
    <col min="14" max="14" width="3.7109375" style="8" customWidth="1"/>
    <col min="15" max="15" width="44.14062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 customWidth="1"/>
  </cols>
  <sheetData>
    <row r="1" spans="1:18" ht="12.75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1" customFormat="1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4" spans="1:18" s="1" customFormat="1" ht="12.7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s="1" customFormat="1" ht="12.75">
      <c r="A5" s="44" t="s">
        <v>67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s="1" customFormat="1" ht="12.75">
      <c r="A6" s="44" t="s">
        <v>64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8" ht="14.25">
      <c r="C8" s="40"/>
    </row>
    <row r="11" spans="1:18" ht="12.75">
      <c r="A11" s="43" t="s">
        <v>5</v>
      </c>
      <c r="B11" s="43"/>
      <c r="C11" s="43"/>
      <c r="D11" s="43"/>
      <c r="E11" s="43"/>
      <c r="F11" s="11"/>
      <c r="G11" s="43" t="s">
        <v>6</v>
      </c>
      <c r="H11" s="43"/>
      <c r="I11" s="43"/>
      <c r="J11" s="43"/>
      <c r="K11" s="43"/>
      <c r="L11" s="11"/>
      <c r="M11" s="47" t="s">
        <v>57</v>
      </c>
      <c r="N11" s="47"/>
      <c r="O11" s="47"/>
      <c r="P11" s="47"/>
      <c r="Q11" s="47"/>
      <c r="R11" s="11"/>
    </row>
    <row r="12" spans="1:18" ht="12.75">
      <c r="A12" s="46" t="s">
        <v>14</v>
      </c>
      <c r="B12" s="46"/>
      <c r="C12" s="46"/>
      <c r="D12" s="46"/>
      <c r="E12" s="46"/>
      <c r="F12" s="11"/>
      <c r="G12" s="46" t="s">
        <v>15</v>
      </c>
      <c r="H12" s="46"/>
      <c r="I12" s="46"/>
      <c r="J12" s="46"/>
      <c r="K12" s="46"/>
      <c r="L12" s="12"/>
      <c r="M12" s="46" t="s">
        <v>16</v>
      </c>
      <c r="N12" s="46"/>
      <c r="O12" s="46"/>
      <c r="P12" s="46"/>
      <c r="Q12" s="46"/>
      <c r="R12" s="11"/>
    </row>
    <row r="13" spans="6:18" ht="12.75">
      <c r="F13" s="11"/>
      <c r="L13" s="11"/>
      <c r="R13" s="11"/>
    </row>
    <row r="14" spans="3:18" ht="12.75">
      <c r="C14" s="43" t="s">
        <v>4</v>
      </c>
      <c r="D14" s="43"/>
      <c r="E14" s="43"/>
      <c r="F14" s="11"/>
      <c r="G14" s="13"/>
      <c r="H14" s="13"/>
      <c r="I14" s="43" t="s">
        <v>4</v>
      </c>
      <c r="J14" s="43"/>
      <c r="K14" s="43"/>
      <c r="L14" s="12"/>
      <c r="M14" s="14"/>
      <c r="N14" s="13"/>
      <c r="O14" s="43" t="s">
        <v>4</v>
      </c>
      <c r="P14" s="43"/>
      <c r="Q14" s="43"/>
      <c r="R14" s="12"/>
    </row>
    <row r="15" spans="1:18" ht="12.75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ht="12.75">
      <c r="A16" s="9">
        <v>165678</v>
      </c>
      <c r="C16" s="42" t="s">
        <v>114</v>
      </c>
      <c r="E16" s="14"/>
      <c r="F16" s="11"/>
      <c r="G16" s="14">
        <v>426980</v>
      </c>
      <c r="I16" s="42" t="s">
        <v>114</v>
      </c>
      <c r="K16" s="13"/>
      <c r="L16" s="12"/>
      <c r="M16" s="14">
        <f>+A16+G16</f>
        <v>592658</v>
      </c>
      <c r="N16" s="13"/>
      <c r="O16" s="42" t="s">
        <v>114</v>
      </c>
      <c r="P16" s="13"/>
      <c r="Q16" s="14"/>
      <c r="R16" s="11"/>
    </row>
    <row r="17" spans="1:18" ht="12.75">
      <c r="A17" s="9">
        <f>4877105.59*0.13</f>
        <v>634023.7267</v>
      </c>
      <c r="C17" s="42" t="s">
        <v>115</v>
      </c>
      <c r="E17" s="14"/>
      <c r="F17" s="11"/>
      <c r="G17" s="9">
        <f>4877105.59*0.87</f>
        <v>4243081.863299999</v>
      </c>
      <c r="I17" s="42" t="s">
        <v>115</v>
      </c>
      <c r="K17" s="13"/>
      <c r="L17" s="12"/>
      <c r="M17" s="9">
        <f>+G17+A17</f>
        <v>4877105.59</v>
      </c>
      <c r="N17" s="13"/>
      <c r="O17" s="42" t="s">
        <v>115</v>
      </c>
      <c r="P17" s="13"/>
      <c r="Q17" s="14"/>
      <c r="R17" s="11"/>
    </row>
    <row r="18" spans="1:18" ht="12.75">
      <c r="A18" s="8"/>
      <c r="B18" s="16" t="s">
        <v>7</v>
      </c>
      <c r="C18" s="8" t="s">
        <v>51</v>
      </c>
      <c r="F18" s="11"/>
      <c r="H18" s="16" t="s">
        <v>7</v>
      </c>
      <c r="I18" s="8" t="s">
        <v>51</v>
      </c>
      <c r="K18" s="9">
        <f>+DESCRIPTION!H27</f>
        <v>732178</v>
      </c>
      <c r="L18" s="11"/>
      <c r="N18" s="16" t="s">
        <v>7</v>
      </c>
      <c r="O18" s="8" t="s">
        <v>51</v>
      </c>
      <c r="Q18" s="9">
        <f>+K18+E18</f>
        <v>732178</v>
      </c>
      <c r="R18" s="11"/>
    </row>
    <row r="19" spans="3:18" ht="12.75">
      <c r="C19" s="8" t="s">
        <v>52</v>
      </c>
      <c r="F19" s="11"/>
      <c r="I19" s="8" t="s">
        <v>52</v>
      </c>
      <c r="L19" s="11"/>
      <c r="O19" s="8" t="s">
        <v>52</v>
      </c>
      <c r="R19" s="11"/>
    </row>
    <row r="20" spans="3:18" ht="12.75">
      <c r="C20" s="8" t="s">
        <v>23</v>
      </c>
      <c r="F20" s="11"/>
      <c r="I20" s="8" t="s">
        <v>23</v>
      </c>
      <c r="L20" s="11"/>
      <c r="O20" s="8" t="s">
        <v>23</v>
      </c>
      <c r="R20" s="11"/>
    </row>
    <row r="21" spans="2:18" ht="12.75">
      <c r="B21" s="16" t="s">
        <v>8</v>
      </c>
      <c r="C21" s="8" t="s">
        <v>22</v>
      </c>
      <c r="F21" s="11"/>
      <c r="H21" s="16" t="s">
        <v>8</v>
      </c>
      <c r="I21" s="8" t="s">
        <v>22</v>
      </c>
      <c r="K21" s="17">
        <f>+DESCRIPTION!H37</f>
        <v>139872.03999999998</v>
      </c>
      <c r="L21" s="11"/>
      <c r="N21" s="16" t="s">
        <v>8</v>
      </c>
      <c r="O21" s="8" t="s">
        <v>22</v>
      </c>
      <c r="Q21" s="9">
        <f aca="true" t="shared" si="0" ref="Q21:Q26">+K21+E21</f>
        <v>139872.03999999998</v>
      </c>
      <c r="R21" s="11"/>
    </row>
    <row r="22" spans="2:18" ht="12.75">
      <c r="B22" s="16" t="s">
        <v>9</v>
      </c>
      <c r="C22" s="8" t="s">
        <v>61</v>
      </c>
      <c r="F22" s="11"/>
      <c r="H22" s="16" t="s">
        <v>9</v>
      </c>
      <c r="I22" s="8" t="s">
        <v>18</v>
      </c>
      <c r="K22" s="18">
        <f>+DESCRIPTION!H52</f>
        <v>317680.45999999996</v>
      </c>
      <c r="L22" s="11"/>
      <c r="N22" s="16" t="s">
        <v>9</v>
      </c>
      <c r="O22" s="8" t="s">
        <v>18</v>
      </c>
      <c r="Q22" s="9">
        <f t="shared" si="0"/>
        <v>317680.45999999996</v>
      </c>
      <c r="R22" s="11"/>
    </row>
    <row r="23" spans="2:18" ht="12.75">
      <c r="B23" s="16" t="s">
        <v>10</v>
      </c>
      <c r="C23" s="8" t="s">
        <v>62</v>
      </c>
      <c r="F23" s="11"/>
      <c r="H23" s="16" t="s">
        <v>10</v>
      </c>
      <c r="I23" s="8" t="s">
        <v>19</v>
      </c>
      <c r="K23" s="18">
        <f>+DESCRIPTION!H67</f>
        <v>918125.04</v>
      </c>
      <c r="L23" s="11"/>
      <c r="N23" s="16" t="s">
        <v>10</v>
      </c>
      <c r="O23" s="8" t="s">
        <v>19</v>
      </c>
      <c r="Q23" s="9">
        <f t="shared" si="0"/>
        <v>918125.04</v>
      </c>
      <c r="R23" s="11"/>
    </row>
    <row r="24" spans="2:18" ht="12.75">
      <c r="B24" s="16" t="s">
        <v>11</v>
      </c>
      <c r="C24" s="8" t="s">
        <v>53</v>
      </c>
      <c r="E24" s="9">
        <f>+DESCRIPTION!H18</f>
        <v>549654</v>
      </c>
      <c r="F24" s="11"/>
      <c r="H24" s="16" t="s">
        <v>11</v>
      </c>
      <c r="I24" s="8" t="s">
        <v>60</v>
      </c>
      <c r="K24" s="18">
        <f>+DESCRIPTION!H75</f>
        <v>276204.07</v>
      </c>
      <c r="L24" s="11"/>
      <c r="N24" s="16" t="s">
        <v>11</v>
      </c>
      <c r="O24" s="8" t="s">
        <v>53</v>
      </c>
      <c r="Q24" s="9">
        <f t="shared" si="0"/>
        <v>825858.0700000001</v>
      </c>
      <c r="R24" s="11"/>
    </row>
    <row r="25" spans="2:18" ht="12.75">
      <c r="B25" s="16" t="s">
        <v>12</v>
      </c>
      <c r="C25" s="8" t="s">
        <v>21</v>
      </c>
      <c r="F25" s="11"/>
      <c r="H25" s="16" t="s">
        <v>12</v>
      </c>
      <c r="I25" s="8" t="s">
        <v>21</v>
      </c>
      <c r="K25" s="18">
        <f>+DESCRIPTION!H90</f>
        <v>680286.5199999999</v>
      </c>
      <c r="L25" s="11"/>
      <c r="N25" s="16" t="s">
        <v>12</v>
      </c>
      <c r="O25" s="8" t="s">
        <v>21</v>
      </c>
      <c r="Q25" s="9">
        <f t="shared" si="0"/>
        <v>680286.5199999999</v>
      </c>
      <c r="R25" s="11"/>
    </row>
    <row r="26" spans="2:18" ht="12.75">
      <c r="B26" s="16" t="s">
        <v>13</v>
      </c>
      <c r="C26" s="8" t="s">
        <v>63</v>
      </c>
      <c r="F26" s="11"/>
      <c r="H26" s="16" t="s">
        <v>13</v>
      </c>
      <c r="I26" s="8" t="s">
        <v>55</v>
      </c>
      <c r="K26" s="18">
        <f>+DESCRIPTION!H96</f>
        <v>312790.74</v>
      </c>
      <c r="L26" s="11"/>
      <c r="N26" s="16" t="s">
        <v>13</v>
      </c>
      <c r="O26" s="8" t="s">
        <v>55</v>
      </c>
      <c r="Q26" s="9">
        <f t="shared" si="0"/>
        <v>312790.74</v>
      </c>
      <c r="R26" s="11"/>
    </row>
    <row r="27" spans="6:18" ht="12.75">
      <c r="F27" s="11"/>
      <c r="I27" s="8" t="s">
        <v>54</v>
      </c>
      <c r="K27" s="18"/>
      <c r="L27" s="11"/>
      <c r="N27" s="16"/>
      <c r="O27" s="8" t="s">
        <v>54</v>
      </c>
      <c r="R27" s="11"/>
    </row>
    <row r="28" spans="6:18" ht="12.75">
      <c r="F28" s="11"/>
      <c r="L28" s="11"/>
      <c r="N28" s="16"/>
      <c r="R28" s="11"/>
    </row>
    <row r="29" spans="6:18" ht="12.75">
      <c r="F29" s="11"/>
      <c r="L29" s="11"/>
      <c r="N29" s="16"/>
      <c r="R29" s="11"/>
    </row>
    <row r="30" spans="6:18" ht="12.75">
      <c r="F30" s="11"/>
      <c r="I30" s="8" t="s">
        <v>118</v>
      </c>
      <c r="K30" s="9">
        <v>-7781</v>
      </c>
      <c r="L30" s="11"/>
      <c r="N30" s="16"/>
      <c r="O30" s="8" t="s">
        <v>118</v>
      </c>
      <c r="Q30" s="9">
        <f>+K30+E30</f>
        <v>-7781</v>
      </c>
      <c r="R30" s="11"/>
    </row>
    <row r="31" spans="6:18" ht="12.75">
      <c r="F31" s="11"/>
      <c r="I31" s="8" t="s">
        <v>116</v>
      </c>
      <c r="K31" s="9">
        <v>224018.06</v>
      </c>
      <c r="L31" s="11"/>
      <c r="N31" s="16"/>
      <c r="O31" s="8" t="s">
        <v>116</v>
      </c>
      <c r="Q31" s="9">
        <f>+K31+E31</f>
        <v>224018.06</v>
      </c>
      <c r="R31" s="11"/>
    </row>
    <row r="32" spans="3:18" ht="12.75">
      <c r="C32" s="8" t="s">
        <v>65</v>
      </c>
      <c r="E32" s="9">
        <v>250048</v>
      </c>
      <c r="F32" s="11"/>
      <c r="I32" s="8" t="s">
        <v>65</v>
      </c>
      <c r="K32" s="17">
        <v>1076688</v>
      </c>
      <c r="L32" s="11"/>
      <c r="N32" s="16" t="s">
        <v>66</v>
      </c>
      <c r="O32" s="8" t="s">
        <v>117</v>
      </c>
      <c r="Q32" s="9">
        <f>+K32+E32</f>
        <v>1326736</v>
      </c>
      <c r="R32" s="11"/>
    </row>
    <row r="33" spans="6:18" ht="12.75">
      <c r="F33" s="11"/>
      <c r="L33" s="11"/>
      <c r="N33" s="16"/>
      <c r="R33" s="11"/>
    </row>
    <row r="34" spans="1:18" ht="12.75">
      <c r="A34" s="19" t="s">
        <v>17</v>
      </c>
      <c r="E34" s="19" t="s">
        <v>17</v>
      </c>
      <c r="F34" s="11"/>
      <c r="G34" s="20" t="s">
        <v>17</v>
      </c>
      <c r="K34" s="20" t="s">
        <v>17</v>
      </c>
      <c r="L34" s="11"/>
      <c r="M34" s="9" t="s">
        <v>17</v>
      </c>
      <c r="N34" s="21"/>
      <c r="O34" s="21"/>
      <c r="P34" s="21"/>
      <c r="Q34" s="9" t="s">
        <v>17</v>
      </c>
      <c r="R34" s="11"/>
    </row>
    <row r="35" spans="1:18" ht="13.5" thickBot="1">
      <c r="A35" s="22">
        <f>SUM(A16:A17)</f>
        <v>799701.7267</v>
      </c>
      <c r="E35" s="23">
        <f>SUM(E18:E32)</f>
        <v>799702</v>
      </c>
      <c r="F35" s="11"/>
      <c r="G35" s="23">
        <f>SUM(G16:G17)</f>
        <v>4670061.863299999</v>
      </c>
      <c r="K35" s="24">
        <f>SUM(K18:K32)</f>
        <v>4670061.93</v>
      </c>
      <c r="L35" s="25"/>
      <c r="M35" s="22">
        <f>SUM(M16:M31)</f>
        <v>5469763.59</v>
      </c>
      <c r="Q35" s="23">
        <f>SUM(Q18:Q32)</f>
        <v>5469763.93</v>
      </c>
      <c r="R35" s="11"/>
    </row>
    <row r="36" spans="6:18" ht="13.5" thickTop="1">
      <c r="F36" s="11"/>
      <c r="L36" s="25"/>
      <c r="R36" s="11"/>
    </row>
    <row r="37" spans="6:18" ht="12.75">
      <c r="F37" s="26"/>
      <c r="R37" s="26"/>
    </row>
    <row r="38" spans="6:18" ht="12.75">
      <c r="F38" s="26"/>
      <c r="R38" s="26"/>
    </row>
    <row r="39" spans="2:18" ht="12.75">
      <c r="B39" s="27" t="s">
        <v>66</v>
      </c>
      <c r="C39" s="8" t="s">
        <v>120</v>
      </c>
      <c r="F39" s="26"/>
      <c r="R39" s="26"/>
    </row>
    <row r="40" spans="3:18" ht="12.75">
      <c r="C40" s="8" t="s">
        <v>119</v>
      </c>
      <c r="F40" s="26"/>
      <c r="R40" s="26"/>
    </row>
    <row r="41" spans="3:18" ht="12.75">
      <c r="C41" s="8" t="s">
        <v>122</v>
      </c>
      <c r="F41" s="26"/>
      <c r="R41" s="26"/>
    </row>
    <row r="42" spans="3:18" ht="12.75">
      <c r="C42" s="8" t="s">
        <v>121</v>
      </c>
      <c r="F42" s="26"/>
      <c r="R42" s="26"/>
    </row>
    <row r="43" spans="3:18" ht="12.75">
      <c r="C43" s="27"/>
      <c r="F43" s="26"/>
      <c r="R43" s="26"/>
    </row>
    <row r="44" spans="6:18" ht="12.75">
      <c r="F44" s="26"/>
      <c r="R44" s="26"/>
    </row>
    <row r="45" spans="6:18" ht="12.75">
      <c r="F45" s="26"/>
      <c r="R45" s="26"/>
    </row>
  </sheetData>
  <sheetProtection/>
  <mergeCells count="14">
    <mergeCell ref="M11:Q11"/>
    <mergeCell ref="M12:Q12"/>
    <mergeCell ref="A11:E11"/>
    <mergeCell ref="G11:K11"/>
    <mergeCell ref="C14:E14"/>
    <mergeCell ref="I14:K14"/>
    <mergeCell ref="A1:R1"/>
    <mergeCell ref="A2:R2"/>
    <mergeCell ref="A4:R4"/>
    <mergeCell ref="A5:R5"/>
    <mergeCell ref="A6:R6"/>
    <mergeCell ref="A12:E12"/>
    <mergeCell ref="G12:K12"/>
    <mergeCell ref="O14:Q14"/>
  </mergeCells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9">
      <selection activeCell="A1" sqref="A1"/>
    </sheetView>
  </sheetViews>
  <sheetFormatPr defaultColWidth="9.140625" defaultRowHeight="12.75"/>
  <cols>
    <col min="1" max="2" width="4.00390625" style="0" customWidth="1"/>
    <col min="3" max="3" width="73.2812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4.00390625" style="30" bestFit="1" customWidth="1"/>
    <col min="8" max="8" width="15.140625" style="6" bestFit="1" customWidth="1"/>
  </cols>
  <sheetData>
    <row r="1" spans="1:8" s="1" customFormat="1" ht="12.75">
      <c r="A1" s="1" t="s">
        <v>26</v>
      </c>
      <c r="G1" s="36"/>
      <c r="H1" s="4"/>
    </row>
    <row r="2" spans="7:8" s="1" customFormat="1" ht="12.75">
      <c r="G2" s="36"/>
      <c r="H2" s="4"/>
    </row>
    <row r="3" spans="3:11" s="1" customFormat="1" ht="18">
      <c r="C3" s="3" t="s">
        <v>68</v>
      </c>
      <c r="E3" s="3"/>
      <c r="F3" s="3"/>
      <c r="G3" s="35"/>
      <c r="H3" s="5"/>
      <c r="I3" s="3"/>
      <c r="J3" s="3"/>
      <c r="K3" s="3"/>
    </row>
    <row r="4" spans="3:11" s="1" customFormat="1" ht="18">
      <c r="C4" s="32"/>
      <c r="D4" s="3"/>
      <c r="E4" s="3"/>
      <c r="F4" s="3"/>
      <c r="G4" s="34"/>
      <c r="I4" s="3"/>
      <c r="J4" s="3"/>
      <c r="K4" s="3"/>
    </row>
    <row r="5" spans="5:11" s="1" customFormat="1" ht="18">
      <c r="E5" s="3"/>
      <c r="F5" s="3"/>
      <c r="G5" s="34"/>
      <c r="I5" s="3"/>
      <c r="J5" s="3"/>
      <c r="K5" s="3"/>
    </row>
    <row r="6" spans="3:11" s="1" customFormat="1" ht="18">
      <c r="C6" s="3" t="s">
        <v>27</v>
      </c>
      <c r="E6" s="3"/>
      <c r="F6" s="3"/>
      <c r="G6" s="35"/>
      <c r="H6" s="5"/>
      <c r="I6" s="3"/>
      <c r="J6" s="3"/>
      <c r="K6" s="3"/>
    </row>
    <row r="7" ht="12.75">
      <c r="C7" t="s">
        <v>56</v>
      </c>
    </row>
    <row r="9" spans="1:8" s="1" customFormat="1" ht="12.75">
      <c r="A9" s="1">
        <v>5</v>
      </c>
      <c r="B9" s="1" t="s">
        <v>20</v>
      </c>
      <c r="G9" s="36"/>
      <c r="H9" s="4"/>
    </row>
    <row r="10" spans="2:7" ht="12.75">
      <c r="B10" t="s">
        <v>29</v>
      </c>
      <c r="C10" s="29" t="s">
        <v>69</v>
      </c>
      <c r="G10" s="30">
        <v>211618</v>
      </c>
    </row>
    <row r="11" spans="2:7" ht="12.75">
      <c r="B11" t="s">
        <v>33</v>
      </c>
      <c r="C11" s="29" t="s">
        <v>70</v>
      </c>
      <c r="G11" s="30">
        <v>75852</v>
      </c>
    </row>
    <row r="12" spans="2:7" ht="12.75">
      <c r="B12" t="s">
        <v>34</v>
      </c>
      <c r="C12" s="29" t="s">
        <v>71</v>
      </c>
      <c r="G12" s="30">
        <v>62265</v>
      </c>
    </row>
    <row r="13" spans="2:7" ht="12.75">
      <c r="B13" t="s">
        <v>35</v>
      </c>
      <c r="C13" s="29" t="s">
        <v>72</v>
      </c>
      <c r="G13" s="30">
        <v>71992</v>
      </c>
    </row>
    <row r="14" spans="2:7" ht="12.75">
      <c r="B14" t="s">
        <v>37</v>
      </c>
      <c r="C14" s="29" t="s">
        <v>73</v>
      </c>
      <c r="G14" s="30">
        <v>8055</v>
      </c>
    </row>
    <row r="15" spans="2:7" ht="12.75">
      <c r="B15" t="s">
        <v>40</v>
      </c>
      <c r="C15" s="29" t="s">
        <v>74</v>
      </c>
      <c r="G15" s="30">
        <v>42969</v>
      </c>
    </row>
    <row r="16" spans="2:7" ht="12.75">
      <c r="B16" t="s">
        <v>58</v>
      </c>
      <c r="C16" s="29" t="s">
        <v>75</v>
      </c>
      <c r="G16" s="33">
        <v>76903</v>
      </c>
    </row>
    <row r="18" ht="12.75">
      <c r="H18" s="4">
        <f>SUM(G10:G16)</f>
        <v>549654</v>
      </c>
    </row>
    <row r="19" s="1" customFormat="1" ht="12.75">
      <c r="G19" s="34"/>
    </row>
    <row r="21" spans="3:8" s="3" customFormat="1" ht="18">
      <c r="C21" s="3" t="s">
        <v>32</v>
      </c>
      <c r="G21" s="35"/>
      <c r="H21" s="5"/>
    </row>
    <row r="22" spans="7:8" s="3" customFormat="1" ht="18">
      <c r="G22" s="35"/>
      <c r="H22" s="5"/>
    </row>
    <row r="23" spans="1:8" s="3" customFormat="1" ht="12.75" customHeight="1">
      <c r="A23" s="1">
        <v>1</v>
      </c>
      <c r="B23" s="1" t="s">
        <v>28</v>
      </c>
      <c r="C23" s="1"/>
      <c r="D23" s="1"/>
      <c r="E23" s="1"/>
      <c r="F23" s="1"/>
      <c r="G23" s="36"/>
      <c r="H23" s="4"/>
    </row>
    <row r="24" spans="1:8" s="3" customFormat="1" ht="12.75" customHeight="1">
      <c r="A24"/>
      <c r="B24" t="s">
        <v>29</v>
      </c>
      <c r="C24" t="s">
        <v>30</v>
      </c>
      <c r="D24"/>
      <c r="E24"/>
      <c r="F24"/>
      <c r="G24" s="30">
        <v>732178</v>
      </c>
      <c r="H24" s="6"/>
    </row>
    <row r="25" spans="1:8" s="3" customFormat="1" ht="12.75" customHeight="1">
      <c r="A25"/>
      <c r="B25"/>
      <c r="C25" t="s">
        <v>76</v>
      </c>
      <c r="D25"/>
      <c r="E25"/>
      <c r="F25"/>
      <c r="G25" s="30"/>
      <c r="H25" s="6"/>
    </row>
    <row r="26" spans="1:8" s="3" customFormat="1" ht="12.75" customHeight="1">
      <c r="A26"/>
      <c r="B26"/>
      <c r="C26"/>
      <c r="D26"/>
      <c r="E26"/>
      <c r="F26"/>
      <c r="G26" s="30"/>
      <c r="H26" s="6"/>
    </row>
    <row r="27" spans="1:8" s="3" customFormat="1" ht="12.75" customHeight="1">
      <c r="A27"/>
      <c r="B27"/>
      <c r="C27"/>
      <c r="D27" s="5"/>
      <c r="E27" s="1" t="s">
        <v>31</v>
      </c>
      <c r="F27"/>
      <c r="G27" s="30"/>
      <c r="H27" s="4">
        <f>+G24</f>
        <v>732178</v>
      </c>
    </row>
    <row r="28" spans="3:8" s="3" customFormat="1" ht="12.75" customHeight="1">
      <c r="C28"/>
      <c r="D28" s="5"/>
      <c r="G28" s="35"/>
      <c r="H28" s="5"/>
    </row>
    <row r="30" spans="1:8" s="1" customFormat="1" ht="12.75">
      <c r="A30" s="1">
        <v>2</v>
      </c>
      <c r="B30" s="1" t="s">
        <v>22</v>
      </c>
      <c r="G30" s="36"/>
      <c r="H30" s="4"/>
    </row>
    <row r="31" spans="2:7" ht="12.75">
      <c r="B31" t="s">
        <v>29</v>
      </c>
      <c r="C31" t="s">
        <v>77</v>
      </c>
      <c r="G31" s="30">
        <v>66265.43</v>
      </c>
    </row>
    <row r="32" spans="2:7" ht="12.75">
      <c r="B32" t="s">
        <v>33</v>
      </c>
      <c r="C32" t="s">
        <v>78</v>
      </c>
      <c r="G32" s="30">
        <v>51679.16</v>
      </c>
    </row>
    <row r="33" spans="2:7" ht="12.75">
      <c r="B33" t="s">
        <v>34</v>
      </c>
      <c r="C33" t="s">
        <v>79</v>
      </c>
      <c r="G33" s="30">
        <v>11113.93</v>
      </c>
    </row>
    <row r="34" spans="2:7" ht="12.75">
      <c r="B34" t="s">
        <v>35</v>
      </c>
      <c r="C34" t="s">
        <v>80</v>
      </c>
      <c r="G34" s="30">
        <v>5515.53</v>
      </c>
    </row>
    <row r="35" spans="2:7" ht="12.75">
      <c r="B35" t="s">
        <v>36</v>
      </c>
      <c r="C35" s="29" t="s">
        <v>81</v>
      </c>
      <c r="G35" s="30">
        <v>5297.99</v>
      </c>
    </row>
    <row r="37" spans="5:8" s="1" customFormat="1" ht="12.75">
      <c r="E37" s="1" t="s">
        <v>42</v>
      </c>
      <c r="G37" s="36"/>
      <c r="H37" s="4">
        <f>SUM(G31:G35)</f>
        <v>139872.03999999998</v>
      </c>
    </row>
    <row r="40" spans="1:8" s="1" customFormat="1" ht="12.75">
      <c r="A40" s="1">
        <v>3</v>
      </c>
      <c r="B40" s="1" t="s">
        <v>43</v>
      </c>
      <c r="G40" s="36"/>
      <c r="H40" s="4"/>
    </row>
    <row r="41" spans="2:7" ht="12.75">
      <c r="B41" t="s">
        <v>29</v>
      </c>
      <c r="C41" s="29" t="s">
        <v>82</v>
      </c>
      <c r="G41" s="30">
        <v>72335.06</v>
      </c>
    </row>
    <row r="42" spans="2:7" ht="12.75">
      <c r="B42" t="s">
        <v>33</v>
      </c>
      <c r="C42" s="29" t="s">
        <v>83</v>
      </c>
      <c r="G42" s="30">
        <v>44292.48</v>
      </c>
    </row>
    <row r="43" spans="2:7" ht="12.75">
      <c r="B43" t="s">
        <v>34</v>
      </c>
      <c r="C43" s="29" t="s">
        <v>84</v>
      </c>
      <c r="G43" s="30">
        <v>64248.12</v>
      </c>
    </row>
    <row r="44" spans="2:7" ht="12.75">
      <c r="B44" t="s">
        <v>35</v>
      </c>
      <c r="C44" s="29" t="s">
        <v>85</v>
      </c>
      <c r="G44" s="30">
        <v>24083.69</v>
      </c>
    </row>
    <row r="45" spans="2:7" ht="12.75">
      <c r="B45" t="s">
        <v>36</v>
      </c>
      <c r="C45" s="29" t="s">
        <v>86</v>
      </c>
      <c r="G45" s="30">
        <v>56507.48</v>
      </c>
    </row>
    <row r="46" spans="2:7" ht="12.75">
      <c r="B46" t="s">
        <v>37</v>
      </c>
      <c r="C46" s="29" t="s">
        <v>87</v>
      </c>
      <c r="G46" s="30">
        <v>24217.03</v>
      </c>
    </row>
    <row r="47" spans="2:7" ht="12.75">
      <c r="B47" t="s">
        <v>38</v>
      </c>
      <c r="C47" s="29" t="s">
        <v>88</v>
      </c>
      <c r="G47" s="30">
        <v>14755.72</v>
      </c>
    </row>
    <row r="48" spans="2:7" ht="12.75">
      <c r="B48" t="s">
        <v>39</v>
      </c>
      <c r="C48" s="29" t="s">
        <v>89</v>
      </c>
      <c r="G48" s="30">
        <v>1979.64</v>
      </c>
    </row>
    <row r="49" spans="2:10" s="1" customFormat="1" ht="12.75">
      <c r="B49" t="s">
        <v>92</v>
      </c>
      <c r="C49" s="29" t="s">
        <v>90</v>
      </c>
      <c r="G49" s="17">
        <v>15261.24</v>
      </c>
      <c r="J49" s="7"/>
    </row>
    <row r="50" spans="2:7" ht="12.75">
      <c r="B50" t="s">
        <v>41</v>
      </c>
      <c r="C50" t="s">
        <v>91</v>
      </c>
      <c r="G50" s="30">
        <v>0</v>
      </c>
    </row>
    <row r="52" spans="5:8" ht="12.75">
      <c r="E52" s="1" t="s">
        <v>44</v>
      </c>
      <c r="H52" s="4">
        <f>SUM(G41:G50)</f>
        <v>317680.45999999996</v>
      </c>
    </row>
    <row r="55" spans="1:8" s="1" customFormat="1" ht="12.75">
      <c r="A55" s="1">
        <v>4</v>
      </c>
      <c r="B55" s="1" t="s">
        <v>19</v>
      </c>
      <c r="G55" s="36"/>
      <c r="H55" s="4"/>
    </row>
    <row r="56" spans="2:7" ht="12.75">
      <c r="B56" t="s">
        <v>29</v>
      </c>
      <c r="C56" s="29" t="s">
        <v>93</v>
      </c>
      <c r="G56" s="30">
        <v>173945.05</v>
      </c>
    </row>
    <row r="57" spans="2:7" ht="12.75">
      <c r="B57" t="s">
        <v>33</v>
      </c>
      <c r="C57" s="29" t="s">
        <v>94</v>
      </c>
      <c r="G57" s="30">
        <v>120762.83</v>
      </c>
    </row>
    <row r="58" spans="2:7" ht="12.75">
      <c r="B58" t="s">
        <v>34</v>
      </c>
      <c r="C58" s="29" t="s">
        <v>95</v>
      </c>
      <c r="G58" s="30">
        <v>89023.37</v>
      </c>
    </row>
    <row r="59" spans="2:7" ht="12.75">
      <c r="B59" t="s">
        <v>35</v>
      </c>
      <c r="C59" s="29" t="s">
        <v>96</v>
      </c>
      <c r="G59" s="30">
        <v>66.95</v>
      </c>
    </row>
    <row r="60" spans="2:7" ht="12.75">
      <c r="B60" t="s">
        <v>36</v>
      </c>
      <c r="C60" s="29" t="s">
        <v>97</v>
      </c>
      <c r="G60" s="30">
        <v>94437.3</v>
      </c>
    </row>
    <row r="61" spans="2:7" ht="12.75">
      <c r="B61" t="s">
        <v>37</v>
      </c>
      <c r="C61" s="29" t="s">
        <v>98</v>
      </c>
      <c r="G61" s="30">
        <f>14271.19+9708.4</f>
        <v>23979.59</v>
      </c>
    </row>
    <row r="62" spans="2:7" ht="12.75">
      <c r="B62" t="s">
        <v>38</v>
      </c>
      <c r="C62" s="29" t="s">
        <v>99</v>
      </c>
      <c r="G62" s="30">
        <v>77341.06</v>
      </c>
    </row>
    <row r="63" spans="2:7" ht="12.75">
      <c r="B63" t="s">
        <v>39</v>
      </c>
      <c r="C63" s="29" t="s">
        <v>100</v>
      </c>
      <c r="G63" s="30">
        <v>27215.2</v>
      </c>
    </row>
    <row r="64" spans="2:7" ht="12.75">
      <c r="B64" t="s">
        <v>40</v>
      </c>
      <c r="C64" s="29" t="s">
        <v>101</v>
      </c>
      <c r="G64" s="30">
        <v>11353.54</v>
      </c>
    </row>
    <row r="65" spans="2:7" ht="12.75">
      <c r="B65" t="s">
        <v>41</v>
      </c>
      <c r="C65" s="29" t="s">
        <v>102</v>
      </c>
      <c r="G65" s="30">
        <v>300000.15</v>
      </c>
    </row>
    <row r="66" ht="12.75">
      <c r="C66" s="29"/>
    </row>
    <row r="67" spans="3:8" s="1" customFormat="1" ht="12.75">
      <c r="C67" s="7"/>
      <c r="E67" s="1" t="s">
        <v>45</v>
      </c>
      <c r="G67" s="36"/>
      <c r="H67" s="4">
        <f>SUM(G56:G65)</f>
        <v>918125.04</v>
      </c>
    </row>
    <row r="68" ht="12.75">
      <c r="C68" s="2"/>
    </row>
    <row r="71" spans="1:8" s="1" customFormat="1" ht="12.75">
      <c r="A71" s="1">
        <v>5</v>
      </c>
      <c r="B71" s="1" t="s">
        <v>59</v>
      </c>
      <c r="G71" s="36"/>
      <c r="H71" s="4"/>
    </row>
    <row r="72" spans="2:7" ht="12.75">
      <c r="B72" t="s">
        <v>29</v>
      </c>
      <c r="C72" s="29" t="s">
        <v>71</v>
      </c>
      <c r="G72" s="30">
        <v>1217.4</v>
      </c>
    </row>
    <row r="73" spans="2:7" ht="12.75">
      <c r="B73" t="s">
        <v>33</v>
      </c>
      <c r="C73" s="29" t="s">
        <v>103</v>
      </c>
      <c r="G73" s="30">
        <v>274986.67</v>
      </c>
    </row>
    <row r="74" ht="12.75">
      <c r="C74" s="29"/>
    </row>
    <row r="75" spans="5:8" s="1" customFormat="1" ht="12.75">
      <c r="E75" s="1" t="s">
        <v>46</v>
      </c>
      <c r="G75" s="36"/>
      <c r="H75" s="4">
        <f>SUM(G72:G73)</f>
        <v>276204.07</v>
      </c>
    </row>
    <row r="79" spans="1:8" s="1" customFormat="1" ht="12.75">
      <c r="A79" s="1">
        <v>6</v>
      </c>
      <c r="B79" s="1" t="s">
        <v>21</v>
      </c>
      <c r="G79" s="36"/>
      <c r="H79" s="4"/>
    </row>
    <row r="80" spans="2:7" ht="12.75">
      <c r="B80" t="s">
        <v>29</v>
      </c>
      <c r="C80" t="s">
        <v>104</v>
      </c>
      <c r="G80" s="30">
        <v>134638.77</v>
      </c>
    </row>
    <row r="81" spans="2:7" ht="12.75">
      <c r="B81" t="s">
        <v>33</v>
      </c>
      <c r="C81" t="s">
        <v>105</v>
      </c>
      <c r="G81" s="30">
        <v>42706.82</v>
      </c>
    </row>
    <row r="82" spans="2:7" ht="12.75">
      <c r="B82" t="s">
        <v>34</v>
      </c>
      <c r="C82" t="s">
        <v>106</v>
      </c>
      <c r="G82" s="30">
        <v>9450</v>
      </c>
    </row>
    <row r="83" spans="2:7" ht="12.75">
      <c r="B83" t="s">
        <v>35</v>
      </c>
      <c r="C83" t="s">
        <v>107</v>
      </c>
      <c r="G83" s="30">
        <v>1070.5</v>
      </c>
    </row>
    <row r="84" spans="2:7" ht="12.75">
      <c r="B84" t="s">
        <v>36</v>
      </c>
      <c r="C84" s="31" t="s">
        <v>108</v>
      </c>
      <c r="D84" s="31"/>
      <c r="E84" s="31"/>
      <c r="F84" s="31"/>
      <c r="G84" s="37">
        <v>241364.26</v>
      </c>
    </row>
    <row r="85" spans="2:7" ht="12.75">
      <c r="B85" t="s">
        <v>37</v>
      </c>
      <c r="C85" t="s">
        <v>109</v>
      </c>
      <c r="G85" s="30">
        <v>15135.8</v>
      </c>
    </row>
    <row r="86" spans="2:7" ht="12.75">
      <c r="B86" t="s">
        <v>38</v>
      </c>
      <c r="C86" t="s">
        <v>110</v>
      </c>
      <c r="G86" s="30">
        <v>54081.34</v>
      </c>
    </row>
    <row r="87" spans="2:7" ht="12.75">
      <c r="B87" t="s">
        <v>39</v>
      </c>
      <c r="C87" t="s">
        <v>111</v>
      </c>
      <c r="G87" s="30">
        <v>100236.45</v>
      </c>
    </row>
    <row r="88" spans="2:7" ht="12.75">
      <c r="B88" t="s">
        <v>40</v>
      </c>
      <c r="C88" t="s">
        <v>112</v>
      </c>
      <c r="G88" s="30">
        <v>81602.58</v>
      </c>
    </row>
    <row r="90" spans="5:8" s="1" customFormat="1" ht="12.75">
      <c r="E90" s="1" t="s">
        <v>47</v>
      </c>
      <c r="G90" s="36"/>
      <c r="H90" s="4">
        <f>SUM(G80:G88)</f>
        <v>680286.5199999999</v>
      </c>
    </row>
    <row r="93" spans="1:8" s="1" customFormat="1" ht="12.75">
      <c r="A93" s="1">
        <v>7</v>
      </c>
      <c r="B93" s="1" t="s">
        <v>25</v>
      </c>
      <c r="G93" s="36"/>
      <c r="H93" s="4"/>
    </row>
    <row r="94" spans="2:7" ht="12.75">
      <c r="B94" t="s">
        <v>48</v>
      </c>
      <c r="C94" t="s">
        <v>113</v>
      </c>
      <c r="G94" s="30">
        <f>308890.74+3900</f>
        <v>312790.74</v>
      </c>
    </row>
    <row r="95" ht="12.75">
      <c r="C95" s="28"/>
    </row>
    <row r="96" spans="5:8" s="1" customFormat="1" ht="12.75">
      <c r="E96" s="1" t="s">
        <v>49</v>
      </c>
      <c r="G96" s="36"/>
      <c r="H96" s="4">
        <f>+G94</f>
        <v>312790.74</v>
      </c>
    </row>
    <row r="100" spans="1:10" s="1" customFormat="1" ht="12.75">
      <c r="A100" s="1" t="s">
        <v>50</v>
      </c>
      <c r="G100" s="36"/>
      <c r="H100" s="4">
        <f>SUM(H18:H98)</f>
        <v>3926790.87</v>
      </c>
      <c r="J100" s="7"/>
    </row>
    <row r="101" spans="3:10" ht="12.75">
      <c r="C101" s="2"/>
      <c r="J101" s="2"/>
    </row>
    <row r="102" ht="12.75">
      <c r="E102" s="2"/>
    </row>
    <row r="104" spans="5:8" ht="12.75">
      <c r="E104" s="38"/>
      <c r="F104" s="38"/>
      <c r="G104" s="41"/>
      <c r="H104" s="39"/>
    </row>
    <row r="105" spans="5:8" ht="12.75">
      <c r="E105" s="38"/>
      <c r="F105" s="38"/>
      <c r="G105" s="41"/>
      <c r="H105" s="39"/>
    </row>
    <row r="106" spans="5:8" ht="12.75">
      <c r="E106" s="38"/>
      <c r="F106" s="38"/>
      <c r="G106" s="41"/>
      <c r="H106" s="39"/>
    </row>
    <row r="107" spans="5:8" ht="12.75">
      <c r="E107" s="38"/>
      <c r="F107" s="38"/>
      <c r="G107" s="41"/>
      <c r="H107" s="39"/>
    </row>
    <row r="108" spans="5:8" ht="12.75">
      <c r="E108" s="38"/>
      <c r="F108" s="38"/>
      <c r="G108" s="41"/>
      <c r="H108" s="39"/>
    </row>
    <row r="109" spans="5:8" ht="12.75">
      <c r="E109" s="38"/>
      <c r="F109" s="38"/>
      <c r="G109" s="41"/>
      <c r="H109" s="39"/>
    </row>
    <row r="110" spans="5:8" ht="12.75">
      <c r="E110" s="38"/>
      <c r="F110" s="38"/>
      <c r="G110" s="41"/>
      <c r="H110" s="39"/>
    </row>
    <row r="111" spans="5:8" ht="12.75">
      <c r="E111" s="38"/>
      <c r="F111" s="38"/>
      <c r="G111" s="41"/>
      <c r="H111" s="39"/>
    </row>
    <row r="112" spans="5:8" ht="12.75">
      <c r="E112" s="38"/>
      <c r="F112" s="38"/>
      <c r="G112" s="41"/>
      <c r="H112" s="39"/>
    </row>
    <row r="113" spans="5:8" ht="12.75">
      <c r="E113" s="38"/>
      <c r="F113" s="38"/>
      <c r="G113" s="41"/>
      <c r="H113" s="39"/>
    </row>
    <row r="114" spans="5:8" ht="12.75">
      <c r="E114" s="38"/>
      <c r="F114" s="38"/>
      <c r="G114" s="41"/>
      <c r="H114" s="39"/>
    </row>
    <row r="115" spans="5:8" ht="12.75">
      <c r="E115" s="38"/>
      <c r="F115" s="38"/>
      <c r="G115" s="41"/>
      <c r="H115" s="39"/>
    </row>
    <row r="116" spans="5:8" ht="12.75">
      <c r="E116" s="38"/>
      <c r="F116" s="38"/>
      <c r="G116" s="41"/>
      <c r="H116" s="39"/>
    </row>
    <row r="117" spans="5:8" ht="12.75">
      <c r="E117" s="38"/>
      <c r="F117" s="38"/>
      <c r="G117" s="41"/>
      <c r="H117" s="39"/>
    </row>
    <row r="118" spans="5:8" ht="12.75">
      <c r="E118" s="38"/>
      <c r="F118" s="38"/>
      <c r="G118" s="41"/>
      <c r="H118" s="39"/>
    </row>
    <row r="119" spans="5:8" ht="12.75">
      <c r="E119" s="38"/>
      <c r="F119" s="38"/>
      <c r="G119" s="41"/>
      <c r="H119" s="39"/>
    </row>
    <row r="120" spans="5:8" ht="12.75">
      <c r="E120" s="38"/>
      <c r="F120" s="38"/>
      <c r="G120" s="41"/>
      <c r="H120" s="39"/>
    </row>
    <row r="121" spans="5:8" ht="12.75">
      <c r="E121" s="38"/>
      <c r="F121" s="38"/>
      <c r="G121" s="41"/>
      <c r="H121" s="39"/>
    </row>
    <row r="122" spans="5:8" ht="12.75">
      <c r="E122" s="38"/>
      <c r="F122" s="38"/>
      <c r="G122" s="41"/>
      <c r="H122" s="39"/>
    </row>
    <row r="123" spans="5:8" ht="12.75">
      <c r="E123" s="38"/>
      <c r="F123" s="38"/>
      <c r="G123" s="41"/>
      <c r="H123" s="39"/>
    </row>
    <row r="124" spans="5:8" ht="12.75">
      <c r="E124" s="38"/>
      <c r="F124" s="38"/>
      <c r="G124" s="41"/>
      <c r="H124" s="39"/>
    </row>
    <row r="125" spans="5:8" ht="12.75">
      <c r="E125" s="38"/>
      <c r="F125" s="38"/>
      <c r="G125" s="41"/>
      <c r="H125" s="39"/>
    </row>
    <row r="126" spans="5:8" ht="12.75">
      <c r="E126" s="38"/>
      <c r="F126" s="38"/>
      <c r="G126" s="41"/>
      <c r="H126" s="39"/>
    </row>
    <row r="127" spans="5:8" ht="12.75">
      <c r="E127" s="38"/>
      <c r="F127" s="38"/>
      <c r="G127" s="41"/>
      <c r="H127" s="39"/>
    </row>
    <row r="128" spans="5:8" ht="12.75">
      <c r="E128" s="38"/>
      <c r="F128" s="38"/>
      <c r="G128" s="41"/>
      <c r="H128" s="39"/>
    </row>
    <row r="129" spans="5:8" ht="12.75">
      <c r="E129" s="38"/>
      <c r="F129" s="38"/>
      <c r="G129" s="41"/>
      <c r="H129" s="39"/>
    </row>
    <row r="130" spans="5:8" ht="12.75">
      <c r="E130" s="38"/>
      <c r="F130" s="38"/>
      <c r="G130" s="41"/>
      <c r="H130" s="39"/>
    </row>
    <row r="131" spans="5:8" ht="12.75">
      <c r="E131" s="38"/>
      <c r="F131" s="38"/>
      <c r="G131" s="41"/>
      <c r="H131" s="39"/>
    </row>
    <row r="132" spans="5:8" ht="12.75">
      <c r="E132" s="38"/>
      <c r="F132" s="38"/>
      <c r="G132" s="41"/>
      <c r="H132" s="39"/>
    </row>
    <row r="133" spans="5:8" ht="12.75">
      <c r="E133" s="38"/>
      <c r="F133" s="38"/>
      <c r="G133" s="41"/>
      <c r="H133" s="39"/>
    </row>
    <row r="134" spans="5:8" ht="12.75">
      <c r="E134" s="38"/>
      <c r="F134" s="38"/>
      <c r="G134" s="41"/>
      <c r="H134" s="39"/>
    </row>
    <row r="135" spans="5:8" ht="12.75">
      <c r="E135" s="38"/>
      <c r="F135" s="38"/>
      <c r="G135" s="41"/>
      <c r="H135" s="39"/>
    </row>
    <row r="136" spans="5:8" ht="12.75">
      <c r="E136" s="38"/>
      <c r="F136" s="38"/>
      <c r="G136" s="41"/>
      <c r="H136" s="39"/>
    </row>
    <row r="137" spans="5:8" ht="12.75">
      <c r="E137" s="38"/>
      <c r="F137" s="38"/>
      <c r="G137" s="41"/>
      <c r="H137" s="39"/>
    </row>
    <row r="138" spans="5:8" ht="12.75">
      <c r="E138" s="38"/>
      <c r="F138" s="38"/>
      <c r="G138" s="41"/>
      <c r="H138" s="39"/>
    </row>
    <row r="139" spans="5:8" ht="12.75">
      <c r="E139" s="38"/>
      <c r="F139" s="38"/>
      <c r="G139" s="41"/>
      <c r="H139" s="39"/>
    </row>
    <row r="140" spans="5:8" ht="12.75">
      <c r="E140" s="38"/>
      <c r="F140" s="38"/>
      <c r="G140" s="41"/>
      <c r="H140" s="39"/>
    </row>
    <row r="141" spans="5:8" ht="12.75">
      <c r="E141" s="38"/>
      <c r="F141" s="38"/>
      <c r="G141" s="41"/>
      <c r="H141" s="39"/>
    </row>
    <row r="142" spans="5:8" ht="12.75">
      <c r="E142" s="38"/>
      <c r="F142" s="38"/>
      <c r="G142" s="41"/>
      <c r="H142" s="39"/>
    </row>
    <row r="143" spans="5:8" ht="12.75">
      <c r="E143" s="38"/>
      <c r="F143" s="38"/>
      <c r="G143" s="41"/>
      <c r="H143" s="39"/>
    </row>
    <row r="144" spans="5:8" ht="12.75">
      <c r="E144" s="38"/>
      <c r="F144" s="38"/>
      <c r="G144" s="41"/>
      <c r="H144" s="39"/>
    </row>
    <row r="145" spans="5:8" ht="12.75">
      <c r="E145" s="38"/>
      <c r="F145" s="38"/>
      <c r="G145" s="41"/>
      <c r="H145" s="39"/>
    </row>
    <row r="146" spans="5:8" ht="12.75">
      <c r="E146" s="38"/>
      <c r="F146" s="38"/>
      <c r="G146" s="41"/>
      <c r="H146" s="39"/>
    </row>
    <row r="147" spans="5:8" ht="12.75">
      <c r="E147" s="38"/>
      <c r="F147" s="38"/>
      <c r="G147" s="41"/>
      <c r="H147" s="39"/>
    </row>
    <row r="148" spans="5:8" ht="12.75">
      <c r="E148" s="38"/>
      <c r="F148" s="38"/>
      <c r="G148" s="41"/>
      <c r="H148" s="39"/>
    </row>
    <row r="149" spans="5:8" ht="12.75">
      <c r="E149" s="38"/>
      <c r="F149" s="38"/>
      <c r="G149" s="41"/>
      <c r="H149" s="39"/>
    </row>
    <row r="150" spans="5:8" ht="12.75">
      <c r="E150" s="38"/>
      <c r="F150" s="38"/>
      <c r="G150" s="41"/>
      <c r="H150" s="39"/>
    </row>
    <row r="151" spans="5:8" ht="12.75">
      <c r="E151" s="38"/>
      <c r="F151" s="38"/>
      <c r="G151" s="41"/>
      <c r="H151" s="39"/>
    </row>
    <row r="152" spans="5:8" ht="12.75">
      <c r="E152" s="38"/>
      <c r="F152" s="38"/>
      <c r="G152" s="41"/>
      <c r="H152" s="39"/>
    </row>
    <row r="153" spans="5:8" ht="12.75">
      <c r="E153" s="38"/>
      <c r="F153" s="38"/>
      <c r="G153" s="41"/>
      <c r="H153" s="39"/>
    </row>
    <row r="154" spans="5:8" ht="12.75">
      <c r="E154" s="38"/>
      <c r="F154" s="38"/>
      <c r="G154" s="41"/>
      <c r="H154" s="39"/>
    </row>
    <row r="155" spans="5:8" ht="12.75">
      <c r="E155" s="38"/>
      <c r="F155" s="38"/>
      <c r="G155" s="41"/>
      <c r="H155" s="39"/>
    </row>
    <row r="156" spans="5:8" ht="12.75">
      <c r="E156" s="38"/>
      <c r="F156" s="38"/>
      <c r="G156" s="41"/>
      <c r="H156" s="39"/>
    </row>
    <row r="157" spans="5:8" ht="12.75">
      <c r="E157" s="38"/>
      <c r="F157" s="38"/>
      <c r="G157" s="41"/>
      <c r="H157" s="39"/>
    </row>
    <row r="158" spans="5:8" ht="12.75">
      <c r="E158" s="38"/>
      <c r="F158" s="38"/>
      <c r="G158" s="41"/>
      <c r="H158" s="39"/>
    </row>
    <row r="159" spans="5:8" ht="12.75">
      <c r="E159" s="38"/>
      <c r="F159" s="38"/>
      <c r="G159" s="41"/>
      <c r="H159" s="39"/>
    </row>
    <row r="160" spans="5:8" ht="12.75">
      <c r="E160" s="38"/>
      <c r="F160" s="38"/>
      <c r="G160" s="41"/>
      <c r="H160" s="39"/>
    </row>
    <row r="161" spans="5:8" ht="12.75">
      <c r="E161" s="38"/>
      <c r="F161" s="38"/>
      <c r="G161" s="41"/>
      <c r="H161" s="39"/>
    </row>
    <row r="162" spans="5:8" ht="12.75">
      <c r="E162" s="38"/>
      <c r="F162" s="38"/>
      <c r="G162" s="41"/>
      <c r="H162" s="39"/>
    </row>
  </sheetData>
  <sheetProtection/>
  <printOptions/>
  <pageMargins left="0.75" right="0.75" top="1" bottom="1" header="0.5" footer="0.5"/>
  <pageSetup fitToHeight="2" horizontalDpi="300" verticalDpi="300" orientation="portrait" scale="59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Windows Client</cp:lastModifiedBy>
  <cp:lastPrinted>2008-08-25T15:26:22Z</cp:lastPrinted>
  <dcterms:created xsi:type="dcterms:W3CDTF">2000-12-13T17:56:22Z</dcterms:created>
  <dcterms:modified xsi:type="dcterms:W3CDTF">2008-08-26T14:38:01Z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