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15360" windowHeight="10185" activeTab="0"/>
  </bookViews>
  <sheets>
    <sheet name="PLAN" sheetId="1" r:id="rId1"/>
    <sheet name="DESCRIPTION" sheetId="2" r:id="rId2"/>
  </sheets>
  <definedNames>
    <definedName name="_xlnm.Print_Area" localSheetId="0">'PLAN'!$A$1:$R$45</definedName>
  </definedNames>
  <calcPr fullCalcOnLoad="1"/>
</workbook>
</file>

<file path=xl/sharedStrings.xml><?xml version="1.0" encoding="utf-8"?>
<sst xmlns="http://schemas.openxmlformats.org/spreadsheetml/2006/main" count="215" uniqueCount="132">
  <si>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</si>
  <si>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</si>
  <si>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</si>
  <si>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</si>
  <si>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</si>
  <si>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</si>
  <si>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</si>
  <si>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</si>
  <si>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</si>
  <si>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</si>
  <si>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</si>
  <si>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</si>
  <si>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</si>
  <si>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</si>
  <si>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</si>
  <si>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</si>
  <si>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</si>
  <si>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</si>
  <si>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</si>
  <si>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</si>
  <si>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</si>
  <si>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</si>
  <si>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</si>
  <si>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</si>
  <si>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</si>
  <si>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</si>
  <si>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</si>
  <si>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</si>
  <si>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</si>
  <si>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</si>
  <si>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</si>
  <si>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</si>
  <si>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</si>
  <si>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</si>
  <si>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</si>
  <si>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</si>
  <si>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</si>
  <si>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</si>
  <si>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</si>
  <si>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</si>
  <si>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</si>
  <si>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</si>
  <si>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</si>
  <si>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</si>
  <si>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</si>
  <si>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</si>
  <si>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</si>
  <si>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</si>
  <si>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</si>
  <si>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</si>
  <si>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</si>
  <si>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</si>
  <si>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</si>
  <si>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</si>
  <si>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</si>
  <si>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</si>
  <si>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</si>
  <si>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</si>
  <si>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</si>
  <si>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</si>
  <si>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</si>
  <si>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</si>
  <si>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</si>
  <si>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</si>
  <si>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2008-2009</t>
  </si>
  <si>
    <t>University Computer Lab at BAS (971)</t>
  </si>
  <si>
    <t>University Computer Lab at Walker Library (972)</t>
  </si>
  <si>
    <t>University Computer Lab at LRC (973)</t>
  </si>
  <si>
    <t>Adaptive Technologies Computer Lab at Walker Library (974)</t>
  </si>
  <si>
    <t>University Computer Lab at AMG (976)</t>
  </si>
  <si>
    <t>University Computer Lab at KOM (979)</t>
  </si>
  <si>
    <t>and computer labs (998)</t>
  </si>
  <si>
    <t>Adaptive Technologies Computer Lab at Walker Library equipment and upgrades (914)</t>
  </si>
  <si>
    <t>Computer upgrades for the University Computer Lab at KOM (945)</t>
  </si>
  <si>
    <t>Computer upgrades for the University Computer Lab at LRC (938)</t>
  </si>
  <si>
    <t>Computer upgrades for the University Computer Lab at BAS (930)</t>
  </si>
  <si>
    <t>Library electronic databases available on the Internet (983)</t>
  </si>
  <si>
    <t>Computer upgrades for the University Computer Lab at Walker Library (905)</t>
  </si>
  <si>
    <t>New Master Classrooms for Geosciences (901)</t>
  </si>
  <si>
    <t>Master Classroom upgrades for Business Communication and Entrepreneurship (902)</t>
  </si>
  <si>
    <t>New Master Classrooms for Political Science (903)</t>
  </si>
  <si>
    <t>Portable Master Classroom for Academic Enrichment (904)</t>
  </si>
  <si>
    <t>Master Classroom upgrades for Management and Marketing (907)</t>
  </si>
  <si>
    <t>New Master Classrooms for Physics and Astronomy (920)</t>
  </si>
  <si>
    <t>Master Classroom upgrades for Recording Industry (923)</t>
  </si>
  <si>
    <t>K</t>
  </si>
  <si>
    <t>L</t>
  </si>
  <si>
    <t>M</t>
  </si>
  <si>
    <t>N</t>
  </si>
  <si>
    <t>Master Classroom upgrades for Electronic Media Communicationa dn Journalism (933)</t>
  </si>
  <si>
    <t>New Master Classrooms for Chemistry (937)</t>
  </si>
  <si>
    <t>New Master Classrooms for Psychology (941)</t>
  </si>
  <si>
    <t>Master Classroom upgrades for Computer Science (944)</t>
  </si>
  <si>
    <t>Master Classroom upgrades for Health and Human Performance (946)</t>
  </si>
  <si>
    <t>Master Classroom upgrades for Agribusiness Agriscience (943)</t>
  </si>
  <si>
    <t>New Master Classroom and Portable Master Classroom for Human Sciences (935)</t>
  </si>
  <si>
    <t>Practice Rooms for the College of Liberal Arts and Music (912)</t>
  </si>
  <si>
    <t>Audio equipment for the Recording Industry Department (916)</t>
  </si>
  <si>
    <t>Accounting Databases (921)</t>
  </si>
  <si>
    <t>Survey Software for Management and Marketing (906)</t>
  </si>
  <si>
    <t>Sculpture and Woodshop Equipment for Art (909)</t>
  </si>
  <si>
    <t>Surface Grinder and equipment for Engineering Technology and Industrial Studies (917)</t>
  </si>
  <si>
    <t>Photographic and Video Equipment for Electronic Media Communication (932)</t>
  </si>
  <si>
    <t>Electrical Geodesics for Elementary and Special Education (934)</t>
  </si>
  <si>
    <t>Computer upgrades for the University Computer Lab at AMG (947)</t>
  </si>
  <si>
    <t>Description of Technology Access Fee Proposals &amp; Costs - July 1, 2008</t>
  </si>
  <si>
    <t>Campus emergency repair and replacement (970)</t>
  </si>
  <si>
    <t>Purchase recurring annual maintenance/license for academic support software (985)</t>
  </si>
  <si>
    <t>Purchase Microsoft software for university server (986)</t>
  </si>
  <si>
    <t>Purchase PC virus protection for university server (987)</t>
  </si>
  <si>
    <t>Purchase MAC virus protection for university server (988)</t>
  </si>
  <si>
    <t>Suppoort for Mail Service Anti-virus and Spam Support (989)</t>
  </si>
  <si>
    <t>Upgrade MAC Operating System (990)</t>
  </si>
  <si>
    <t>College of Business and College of Graduate Studies Hard Drives and Host Bus Adapters (991)</t>
  </si>
  <si>
    <t>Replacement of Remaining VH4802 Switches (995)</t>
  </si>
  <si>
    <t>Upgrade wireless network (994)</t>
  </si>
  <si>
    <t>Replacement of remaining Campus Network Enterasys E7 Network Switches (992)</t>
  </si>
  <si>
    <t>Addition of Protection to Campus Network (993)</t>
  </si>
  <si>
    <t>Replace Business Aerospace Building Gigabit Uplinks (996)</t>
  </si>
  <si>
    <t>Addition of Network Connectivity to Hourse Science Annex (997)</t>
  </si>
  <si>
    <t>2008-2009 Total Technology Access Fee</t>
  </si>
  <si>
    <t>Approved:</t>
  </si>
  <si>
    <t>Dr. Sidney A. McPhee, President</t>
  </si>
  <si>
    <t>Date</t>
  </si>
  <si>
    <t>University Help Desk (984)</t>
  </si>
  <si>
    <t xml:space="preserve">Compiled by:  </t>
  </si>
  <si>
    <t>Maria C. Knox</t>
  </si>
  <si>
    <t>Financial Management Analyst II</t>
  </si>
  <si>
    <t>Office of Executive Vice President and Provost</t>
  </si>
  <si>
    <t>111 Cope Administration Building</t>
  </si>
  <si>
    <t>Murfreesboro, TN 37132</t>
  </si>
  <si>
    <t>v. 615.898.5184     f. 615.898.5029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</si>
</sst>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A1">
      <selection activeCell="A5" sqref="A5:R5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s="1" customFormat="1" ht="12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1" customFormat="1" ht="12.75">
      <c r="A5" s="38" t="s">
        <v>64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12.75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11" spans="1:18" ht="12.75">
      <c r="A11" s="37" t="s">
        <v>5</v>
      </c>
      <c r="B11" s="37"/>
      <c r="C11" s="37"/>
      <c r="D11" s="37"/>
      <c r="E11" s="37"/>
      <c r="F11" s="11"/>
      <c r="G11" s="37" t="s">
        <v>6</v>
      </c>
      <c r="H11" s="37"/>
      <c r="I11" s="37"/>
      <c r="J11" s="37"/>
      <c r="K11" s="37"/>
      <c r="L11" s="11"/>
      <c r="M11" s="41" t="s">
        <v>120</v>
      </c>
      <c r="N11" s="41"/>
      <c r="O11" s="41"/>
      <c r="P11" s="41"/>
      <c r="Q11" s="41"/>
      <c r="R11" s="11"/>
    </row>
    <row r="12" spans="1:18" ht="12.75">
      <c r="A12" s="40" t="s">
        <v>14</v>
      </c>
      <c r="B12" s="40"/>
      <c r="C12" s="40"/>
      <c r="D12" s="40"/>
      <c r="E12" s="40"/>
      <c r="F12" s="11"/>
      <c r="G12" s="40" t="s">
        <v>15</v>
      </c>
      <c r="H12" s="40"/>
      <c r="I12" s="40"/>
      <c r="J12" s="40"/>
      <c r="K12" s="40"/>
      <c r="L12" s="12"/>
      <c r="M12" s="40" t="s">
        <v>16</v>
      </c>
      <c r="N12" s="40"/>
      <c r="O12" s="40"/>
      <c r="P12" s="40"/>
      <c r="Q12" s="40"/>
      <c r="R12" s="11"/>
    </row>
    <row r="13" spans="6:18" ht="12.75">
      <c r="F13" s="11"/>
      <c r="L13" s="11"/>
      <c r="R13" s="11"/>
    </row>
    <row r="14" spans="3:18" ht="12.75">
      <c r="C14" s="37" t="s">
        <v>4</v>
      </c>
      <c r="D14" s="37"/>
      <c r="E14" s="37"/>
      <c r="F14" s="11"/>
      <c r="G14" s="13"/>
      <c r="H14" s="13"/>
      <c r="I14" s="37" t="s">
        <v>4</v>
      </c>
      <c r="J14" s="37"/>
      <c r="K14" s="37"/>
      <c r="L14" s="12"/>
      <c r="M14" s="14"/>
      <c r="N14" s="13"/>
      <c r="O14" s="37" t="s">
        <v>4</v>
      </c>
      <c r="P14" s="37"/>
      <c r="Q14" s="37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v>637000</v>
      </c>
      <c r="B16" s="16" t="s">
        <v>7</v>
      </c>
      <c r="C16" s="8" t="s">
        <v>52</v>
      </c>
      <c r="F16" s="11"/>
      <c r="G16" s="9">
        <v>4263000</v>
      </c>
      <c r="H16" s="16" t="s">
        <v>7</v>
      </c>
      <c r="I16" s="8" t="s">
        <v>52</v>
      </c>
      <c r="K16" s="9">
        <f>+DESCRIPTION!H26</f>
        <v>746000</v>
      </c>
      <c r="L16" s="11"/>
      <c r="M16" s="9">
        <f>+G16+A16</f>
        <v>4900000</v>
      </c>
      <c r="N16" s="16" t="s">
        <v>7</v>
      </c>
      <c r="O16" s="8" t="s">
        <v>52</v>
      </c>
      <c r="Q16" s="9">
        <f>+K16+E16</f>
        <v>746000</v>
      </c>
      <c r="R16" s="11"/>
    </row>
    <row r="17" spans="3:18" ht="12.75">
      <c r="C17" s="8" t="s">
        <v>53</v>
      </c>
      <c r="F17" s="11"/>
      <c r="I17" s="8" t="s">
        <v>53</v>
      </c>
      <c r="L17" s="11"/>
      <c r="O17" s="8" t="s">
        <v>53</v>
      </c>
      <c r="R17" s="11"/>
    </row>
    <row r="18" spans="3:18" ht="12.75">
      <c r="C18" s="8" t="s">
        <v>24</v>
      </c>
      <c r="F18" s="11"/>
      <c r="I18" s="8" t="s">
        <v>24</v>
      </c>
      <c r="L18" s="11"/>
      <c r="O18" s="8" t="s">
        <v>24</v>
      </c>
      <c r="R18" s="11"/>
    </row>
    <row r="19" spans="2:18" ht="12.75">
      <c r="B19" s="16" t="s">
        <v>8</v>
      </c>
      <c r="C19" s="8" t="s">
        <v>23</v>
      </c>
      <c r="F19" s="11"/>
      <c r="H19" s="16" t="s">
        <v>8</v>
      </c>
      <c r="I19" s="8" t="s">
        <v>23</v>
      </c>
      <c r="K19" s="17">
        <f>+DESCRIPTION!H37</f>
        <v>275295</v>
      </c>
      <c r="L19" s="11"/>
      <c r="N19" s="16" t="s">
        <v>8</v>
      </c>
      <c r="O19" s="8" t="s">
        <v>23</v>
      </c>
      <c r="Q19" s="9">
        <f aca="true" t="shared" si="0" ref="Q19:Q24">+K19+E19</f>
        <v>275295</v>
      </c>
      <c r="R19" s="11"/>
    </row>
    <row r="20" spans="2:18" ht="12.75">
      <c r="B20" s="16" t="s">
        <v>9</v>
      </c>
      <c r="C20" s="8" t="s">
        <v>60</v>
      </c>
      <c r="F20" s="11"/>
      <c r="H20" s="16" t="s">
        <v>9</v>
      </c>
      <c r="I20" s="8" t="s">
        <v>19</v>
      </c>
      <c r="K20" s="18">
        <f>+DESCRIPTION!H56</f>
        <v>953628</v>
      </c>
      <c r="L20" s="11"/>
      <c r="N20" s="16" t="s">
        <v>9</v>
      </c>
      <c r="O20" s="8" t="s">
        <v>19</v>
      </c>
      <c r="Q20" s="9">
        <f t="shared" si="0"/>
        <v>953628</v>
      </c>
      <c r="R20" s="11"/>
    </row>
    <row r="21" spans="2:18" ht="12.75">
      <c r="B21" s="16" t="s">
        <v>10</v>
      </c>
      <c r="C21" s="8" t="s">
        <v>61</v>
      </c>
      <c r="F21" s="11"/>
      <c r="H21" s="16" t="s">
        <v>10</v>
      </c>
      <c r="I21" s="8" t="s">
        <v>20</v>
      </c>
      <c r="K21" s="34">
        <f>+DESCRIPTION!H69</f>
        <v>978003</v>
      </c>
      <c r="L21" s="11"/>
      <c r="N21" s="16" t="s">
        <v>10</v>
      </c>
      <c r="O21" s="8" t="s">
        <v>20</v>
      </c>
      <c r="Q21" s="9">
        <f t="shared" si="0"/>
        <v>978003</v>
      </c>
      <c r="R21" s="11"/>
    </row>
    <row r="22" spans="2:18" ht="12.75">
      <c r="B22" s="16" t="s">
        <v>11</v>
      </c>
      <c r="C22" s="8" t="s">
        <v>54</v>
      </c>
      <c r="E22" s="9">
        <f>+DESCRIPTION!H18</f>
        <v>637000</v>
      </c>
      <c r="F22" s="11"/>
      <c r="H22" s="16" t="s">
        <v>11</v>
      </c>
      <c r="I22" s="8" t="s">
        <v>59</v>
      </c>
      <c r="K22" s="18">
        <f>+DESCRIPTION!H77</f>
        <v>275700</v>
      </c>
      <c r="L22" s="11"/>
      <c r="N22" s="16" t="s">
        <v>11</v>
      </c>
      <c r="O22" s="8" t="s">
        <v>54</v>
      </c>
      <c r="Q22" s="9">
        <f t="shared" si="0"/>
        <v>912700</v>
      </c>
      <c r="R22" s="11"/>
    </row>
    <row r="23" spans="2:18" ht="12.75">
      <c r="B23" s="16" t="s">
        <v>12</v>
      </c>
      <c r="C23" s="8" t="s">
        <v>22</v>
      </c>
      <c r="F23" s="11"/>
      <c r="H23" s="16" t="s">
        <v>12</v>
      </c>
      <c r="I23" s="8" t="s">
        <v>22</v>
      </c>
      <c r="K23" s="18">
        <f>+DESCRIPTION!H96</f>
        <v>784374</v>
      </c>
      <c r="L23" s="11"/>
      <c r="N23" s="16" t="s">
        <v>12</v>
      </c>
      <c r="O23" s="8" t="s">
        <v>22</v>
      </c>
      <c r="Q23" s="9">
        <f t="shared" si="0"/>
        <v>784374</v>
      </c>
      <c r="R23" s="11"/>
    </row>
    <row r="24" spans="2:18" ht="12.75">
      <c r="B24" s="16" t="s">
        <v>13</v>
      </c>
      <c r="C24" s="8" t="s">
        <v>62</v>
      </c>
      <c r="F24" s="11"/>
      <c r="H24" s="16" t="s">
        <v>13</v>
      </c>
      <c r="I24" s="8" t="s">
        <v>56</v>
      </c>
      <c r="K24" s="18">
        <v>250000</v>
      </c>
      <c r="L24" s="11"/>
      <c r="N24" s="16" t="s">
        <v>13</v>
      </c>
      <c r="O24" s="8" t="s">
        <v>56</v>
      </c>
      <c r="Q24" s="9">
        <f t="shared" si="0"/>
        <v>250000</v>
      </c>
      <c r="R24" s="11"/>
    </row>
    <row r="25" spans="6:18" ht="12.75">
      <c r="F25" s="11"/>
      <c r="I25" s="8" t="s">
        <v>55</v>
      </c>
      <c r="K25" s="18"/>
      <c r="L25" s="11"/>
      <c r="N25" s="16"/>
      <c r="O25" s="8" t="s">
        <v>55</v>
      </c>
      <c r="R25" s="11"/>
    </row>
    <row r="26" spans="6:18" ht="12.75">
      <c r="F26" s="11"/>
      <c r="L26" s="11"/>
      <c r="N26" s="16"/>
      <c r="R26" s="11"/>
    </row>
    <row r="27" spans="6:18" ht="12.75">
      <c r="F27" s="11"/>
      <c r="L27" s="11"/>
      <c r="R27" s="11"/>
    </row>
    <row r="28" spans="6:18" ht="12.75">
      <c r="F28" s="11"/>
      <c r="L28" s="11"/>
      <c r="N28" s="16"/>
      <c r="R28" s="11"/>
    </row>
    <row r="29" spans="1:18" ht="12.75">
      <c r="A29" s="19" t="s">
        <v>18</v>
      </c>
      <c r="E29" s="19" t="s">
        <v>18</v>
      </c>
      <c r="F29" s="11"/>
      <c r="G29" s="20" t="s">
        <v>18</v>
      </c>
      <c r="K29" s="20" t="s">
        <v>18</v>
      </c>
      <c r="L29" s="11"/>
      <c r="M29" s="9" t="s">
        <v>18</v>
      </c>
      <c r="N29" s="21"/>
      <c r="O29" s="21"/>
      <c r="P29" s="21"/>
      <c r="Q29" s="9" t="s">
        <v>18</v>
      </c>
      <c r="R29" s="11"/>
    </row>
    <row r="30" spans="1:18" ht="13.5" thickBot="1">
      <c r="A30" s="22">
        <f>SUM(A16)</f>
        <v>637000</v>
      </c>
      <c r="E30" s="23">
        <f>SUM(E22)</f>
        <v>637000</v>
      </c>
      <c r="F30" s="11"/>
      <c r="G30" s="23">
        <f>SUM(G16)</f>
        <v>4263000</v>
      </c>
      <c r="K30" s="24">
        <f>SUM(K16:K26)</f>
        <v>4263000</v>
      </c>
      <c r="L30" s="25"/>
      <c r="M30" s="22">
        <f>SUM(M16:M27)</f>
        <v>4900000</v>
      </c>
      <c r="Q30" s="23">
        <f>SUM(Q16:Q27)</f>
        <v>4900000</v>
      </c>
      <c r="R30" s="11"/>
    </row>
    <row r="31" spans="6:18" ht="13.5" thickTop="1">
      <c r="F31" s="11"/>
      <c r="L31" s="25"/>
      <c r="R31" s="11"/>
    </row>
    <row r="32" spans="6:18" ht="12.75">
      <c r="F32" s="26"/>
      <c r="R32" s="26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G35" s="8" t="s">
        <v>121</v>
      </c>
      <c r="I35" s="20"/>
      <c r="K35" s="20"/>
      <c r="R35" s="26"/>
    </row>
    <row r="36" spans="6:18" ht="12.75">
      <c r="F36" s="26"/>
      <c r="I36" s="8" t="s">
        <v>122</v>
      </c>
      <c r="K36" s="8" t="s">
        <v>123</v>
      </c>
      <c r="R36" s="26"/>
    </row>
    <row r="37" spans="6:18" ht="12.75">
      <c r="F37" s="26"/>
      <c r="R37" s="26"/>
    </row>
    <row r="38" spans="3:18" ht="12.75">
      <c r="C38" s="27"/>
      <c r="F38" s="26"/>
      <c r="R38" s="26"/>
    </row>
    <row r="39" spans="2:18" ht="12.75">
      <c r="B39" s="36" t="s">
        <v>125</v>
      </c>
      <c r="C39" s="8" t="s">
        <v>126</v>
      </c>
      <c r="F39" s="26"/>
      <c r="R39" s="26"/>
    </row>
    <row r="40" spans="3:18" ht="12.75">
      <c r="C40" s="8" t="s">
        <v>127</v>
      </c>
      <c r="F40" s="26"/>
      <c r="R40" s="26"/>
    </row>
    <row r="41" ht="12.75">
      <c r="C41" s="8" t="s">
        <v>25</v>
      </c>
    </row>
    <row r="42" ht="12.75">
      <c r="C42" s="8" t="s">
        <v>128</v>
      </c>
    </row>
    <row r="43" ht="12.75">
      <c r="C43" s="8" t="s">
        <v>129</v>
      </c>
    </row>
    <row r="44" ht="12.75">
      <c r="C44" s="8" t="s">
        <v>130</v>
      </c>
    </row>
    <row r="45" ht="12.75">
      <c r="C45" s="8" t="s">
        <v>131</v>
      </c>
    </row>
  </sheetData>
  <sheetProtection/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105</v>
      </c>
      <c r="E3" s="3"/>
      <c r="F3" s="3"/>
      <c r="G3" s="5"/>
      <c r="H3" s="5"/>
      <c r="I3" s="3"/>
      <c r="J3" s="3"/>
      <c r="K3" s="3"/>
    </row>
    <row r="4" spans="3:11" s="1" customFormat="1" ht="18">
      <c r="C4" s="33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57</v>
      </c>
    </row>
    <row r="9" spans="1:8" s="1" customFormat="1" ht="12.75">
      <c r="A9" s="1">
        <v>5</v>
      </c>
      <c r="B9" s="1" t="s">
        <v>21</v>
      </c>
      <c r="G9" s="4"/>
      <c r="H9" s="4"/>
    </row>
    <row r="10" spans="2:7" ht="12.75">
      <c r="B10" t="s">
        <v>30</v>
      </c>
      <c r="C10" s="29" t="s">
        <v>65</v>
      </c>
      <c r="G10" s="30">
        <f>245560-5066</f>
        <v>240494</v>
      </c>
    </row>
    <row r="11" spans="2:7" ht="12.75">
      <c r="B11" t="s">
        <v>34</v>
      </c>
      <c r="C11" s="29" t="s">
        <v>66</v>
      </c>
      <c r="G11" s="30">
        <v>77033</v>
      </c>
    </row>
    <row r="12" spans="2:7" ht="12.75">
      <c r="B12" t="s">
        <v>35</v>
      </c>
      <c r="C12" s="29" t="s">
        <v>67</v>
      </c>
      <c r="G12" s="30">
        <v>76915</v>
      </c>
    </row>
    <row r="13" spans="2:7" ht="12.75">
      <c r="B13" t="s">
        <v>36</v>
      </c>
      <c r="C13" s="29" t="s">
        <v>68</v>
      </c>
      <c r="G13" s="30">
        <v>93523</v>
      </c>
    </row>
    <row r="14" spans="2:7" ht="12.75">
      <c r="B14" t="s">
        <v>37</v>
      </c>
      <c r="C14" s="29" t="s">
        <v>69</v>
      </c>
      <c r="G14" s="30">
        <v>8519</v>
      </c>
    </row>
    <row r="15" spans="2:7" ht="12.75">
      <c r="B15" t="s">
        <v>38</v>
      </c>
      <c r="C15" s="29" t="s">
        <v>70</v>
      </c>
      <c r="G15" s="30">
        <v>43426</v>
      </c>
    </row>
    <row r="16" spans="2:7" ht="12.75">
      <c r="B16" t="s">
        <v>39</v>
      </c>
      <c r="C16" s="29" t="s">
        <v>124</v>
      </c>
      <c r="G16" s="35">
        <v>97090</v>
      </c>
    </row>
    <row r="18" ht="12.75">
      <c r="H18" s="4">
        <f>SUM(G10:G16)</f>
        <v>637000</v>
      </c>
    </row>
    <row r="19" s="1" customFormat="1" ht="12.75"/>
    <row r="21" spans="3:8" s="3" customFormat="1" ht="18">
      <c r="C21" s="3" t="s">
        <v>33</v>
      </c>
      <c r="G21" s="5"/>
      <c r="H21" s="5"/>
    </row>
    <row r="22" spans="7:8" s="3" customFormat="1" ht="18">
      <c r="G22" s="5"/>
      <c r="H22" s="5"/>
    </row>
    <row r="23" spans="1:8" s="3" customFormat="1" ht="12.75" customHeight="1">
      <c r="A23" s="1">
        <v>1</v>
      </c>
      <c r="B23" s="1" t="s">
        <v>29</v>
      </c>
      <c r="C23" s="1"/>
      <c r="D23" s="1"/>
      <c r="E23" s="1"/>
      <c r="F23" s="1"/>
      <c r="G23" s="4"/>
      <c r="H23" s="4"/>
    </row>
    <row r="24" spans="1:8" s="3" customFormat="1" ht="12.75" customHeight="1">
      <c r="A24"/>
      <c r="B24" t="s">
        <v>30</v>
      </c>
      <c r="C24" t="s">
        <v>31</v>
      </c>
      <c r="D24"/>
      <c r="E24"/>
      <c r="F24"/>
      <c r="G24" s="6">
        <v>746000</v>
      </c>
      <c r="H24" s="6"/>
    </row>
    <row r="25" spans="1:8" s="3" customFormat="1" ht="12.75" customHeight="1">
      <c r="A25"/>
      <c r="B25"/>
      <c r="C25" t="s">
        <v>71</v>
      </c>
      <c r="D25"/>
      <c r="E25"/>
      <c r="F25"/>
      <c r="G25" s="6"/>
      <c r="H25" s="6"/>
    </row>
    <row r="26" spans="1:8" s="3" customFormat="1" ht="12.75" customHeight="1">
      <c r="A26"/>
      <c r="B26"/>
      <c r="C26"/>
      <c r="D26" s="5"/>
      <c r="E26" s="1" t="s">
        <v>32</v>
      </c>
      <c r="F26"/>
      <c r="G26" s="6"/>
      <c r="H26" s="4">
        <f>+G24</f>
        <v>746000</v>
      </c>
    </row>
    <row r="27" spans="3:8" s="3" customFormat="1" ht="12.75" customHeight="1">
      <c r="C27"/>
      <c r="D27" s="5"/>
      <c r="G27" s="5"/>
      <c r="H27" s="5"/>
    </row>
    <row r="29" spans="1:8" s="1" customFormat="1" ht="12.75">
      <c r="A29" s="1">
        <v>2</v>
      </c>
      <c r="B29" s="1" t="s">
        <v>23</v>
      </c>
      <c r="G29" s="4"/>
      <c r="H29" s="4"/>
    </row>
    <row r="30" spans="2:7" ht="12.75">
      <c r="B30" t="s">
        <v>30</v>
      </c>
      <c r="C30" s="29" t="s">
        <v>77</v>
      </c>
      <c r="G30" s="30">
        <v>56114</v>
      </c>
    </row>
    <row r="31" spans="2:7" ht="12.75">
      <c r="B31" t="s">
        <v>34</v>
      </c>
      <c r="C31" t="s">
        <v>72</v>
      </c>
      <c r="G31" s="30">
        <v>94466</v>
      </c>
    </row>
    <row r="32" spans="2:7" ht="12.75">
      <c r="B32" t="s">
        <v>35</v>
      </c>
      <c r="C32" s="29" t="s">
        <v>104</v>
      </c>
      <c r="G32" s="30">
        <v>13249</v>
      </c>
    </row>
    <row r="33" spans="2:7" ht="12.75">
      <c r="B33" t="s">
        <v>36</v>
      </c>
      <c r="C33" t="s">
        <v>75</v>
      </c>
      <c r="G33" s="30">
        <v>11416</v>
      </c>
    </row>
    <row r="34" spans="2:7" ht="12.75">
      <c r="B34" t="s">
        <v>37</v>
      </c>
      <c r="C34" t="s">
        <v>74</v>
      </c>
      <c r="G34" s="30">
        <v>56550</v>
      </c>
    </row>
    <row r="35" spans="2:7" ht="12.75">
      <c r="B35" t="s">
        <v>38</v>
      </c>
      <c r="C35" t="s">
        <v>73</v>
      </c>
      <c r="G35" s="30">
        <v>43500</v>
      </c>
    </row>
    <row r="37" spans="5:8" s="1" customFormat="1" ht="12.75">
      <c r="E37" s="1" t="s">
        <v>43</v>
      </c>
      <c r="G37" s="4"/>
      <c r="H37" s="4">
        <f>SUM(G30:G35)</f>
        <v>275295</v>
      </c>
    </row>
    <row r="40" spans="1:8" s="1" customFormat="1" ht="12.75">
      <c r="A40" s="1">
        <v>3</v>
      </c>
      <c r="B40" s="1" t="s">
        <v>44</v>
      </c>
      <c r="G40" s="4"/>
      <c r="H40" s="4"/>
    </row>
    <row r="41" spans="2:7" ht="12.75">
      <c r="B41" t="s">
        <v>30</v>
      </c>
      <c r="C41" s="29" t="s">
        <v>78</v>
      </c>
      <c r="G41" s="30">
        <v>149400</v>
      </c>
    </row>
    <row r="42" spans="2:7" ht="12.75">
      <c r="B42" t="s">
        <v>34</v>
      </c>
      <c r="C42" s="29" t="s">
        <v>79</v>
      </c>
      <c r="G42" s="30">
        <v>8441</v>
      </c>
    </row>
    <row r="43" spans="2:7" ht="12.75">
      <c r="B43" t="s">
        <v>35</v>
      </c>
      <c r="C43" s="29" t="s">
        <v>80</v>
      </c>
      <c r="G43" s="30">
        <v>89000</v>
      </c>
    </row>
    <row r="44" spans="2:7" ht="12.75">
      <c r="B44" t="s">
        <v>36</v>
      </c>
      <c r="C44" s="29" t="s">
        <v>81</v>
      </c>
      <c r="G44" s="30">
        <v>14750</v>
      </c>
    </row>
    <row r="45" spans="2:7" ht="12.75">
      <c r="B45" t="s">
        <v>37</v>
      </c>
      <c r="C45" s="29" t="s">
        <v>82</v>
      </c>
      <c r="G45" s="30">
        <v>28800</v>
      </c>
    </row>
    <row r="46" spans="2:7" ht="12.75">
      <c r="B46" t="s">
        <v>38</v>
      </c>
      <c r="C46" s="29" t="s">
        <v>83</v>
      </c>
      <c r="G46" s="30">
        <v>54000</v>
      </c>
    </row>
    <row r="47" spans="2:7" ht="12.75">
      <c r="B47" t="s">
        <v>39</v>
      </c>
      <c r="C47" s="29" t="s">
        <v>84</v>
      </c>
      <c r="G47" s="30">
        <v>87314</v>
      </c>
    </row>
    <row r="48" spans="2:7" ht="12.75">
      <c r="B48" t="s">
        <v>40</v>
      </c>
      <c r="C48" s="29" t="s">
        <v>89</v>
      </c>
      <c r="G48" s="30">
        <v>130535</v>
      </c>
    </row>
    <row r="49" spans="2:7" ht="12.75">
      <c r="B49" t="s">
        <v>63</v>
      </c>
      <c r="C49" s="29" t="s">
        <v>95</v>
      </c>
      <c r="G49" s="30">
        <v>95850</v>
      </c>
    </row>
    <row r="50" spans="2:7" ht="12.75">
      <c r="B50" t="s">
        <v>42</v>
      </c>
      <c r="C50" s="29" t="s">
        <v>90</v>
      </c>
      <c r="G50" s="30">
        <v>99100</v>
      </c>
    </row>
    <row r="51" spans="2:7" ht="12.75">
      <c r="B51" t="s">
        <v>85</v>
      </c>
      <c r="C51" s="29" t="s">
        <v>91</v>
      </c>
      <c r="G51" s="30">
        <v>94426</v>
      </c>
    </row>
    <row r="52" spans="2:7" ht="12.75">
      <c r="B52" t="s">
        <v>86</v>
      </c>
      <c r="C52" s="29" t="s">
        <v>94</v>
      </c>
      <c r="G52" s="30">
        <v>12875</v>
      </c>
    </row>
    <row r="53" spans="2:7" ht="12.75">
      <c r="B53" t="s">
        <v>87</v>
      </c>
      <c r="C53" s="29" t="s">
        <v>92</v>
      </c>
      <c r="G53" s="30">
        <v>72200</v>
      </c>
    </row>
    <row r="54" spans="2:7" ht="12.75">
      <c r="B54" t="s">
        <v>88</v>
      </c>
      <c r="C54" s="29" t="s">
        <v>93</v>
      </c>
      <c r="G54" s="30">
        <v>16937</v>
      </c>
    </row>
    <row r="56" spans="5:10" s="1" customFormat="1" ht="12.75">
      <c r="E56" s="1" t="s">
        <v>45</v>
      </c>
      <c r="G56" s="4"/>
      <c r="H56" s="4">
        <f>SUM(G41:G54)</f>
        <v>953628</v>
      </c>
      <c r="J56" s="7"/>
    </row>
    <row r="59" spans="1:8" s="1" customFormat="1" ht="12.75">
      <c r="A59" s="1">
        <v>4</v>
      </c>
      <c r="B59" s="1" t="s">
        <v>20</v>
      </c>
      <c r="G59" s="4"/>
      <c r="H59" s="4"/>
    </row>
    <row r="60" spans="2:7" ht="12.75">
      <c r="B60" t="s">
        <v>30</v>
      </c>
      <c r="C60" s="29" t="s">
        <v>99</v>
      </c>
      <c r="G60" s="30">
        <v>14160</v>
      </c>
    </row>
    <row r="61" spans="2:7" ht="12.75">
      <c r="B61" t="s">
        <v>34</v>
      </c>
      <c r="C61" s="29" t="s">
        <v>100</v>
      </c>
      <c r="G61" s="30">
        <v>39133</v>
      </c>
    </row>
    <row r="62" spans="2:7" ht="12.75">
      <c r="B62" t="s">
        <v>35</v>
      </c>
      <c r="C62" s="29" t="s">
        <v>96</v>
      </c>
      <c r="G62" s="30">
        <v>354530</v>
      </c>
    </row>
    <row r="63" spans="2:7" ht="12.75">
      <c r="B63" t="s">
        <v>36</v>
      </c>
      <c r="C63" s="29" t="s">
        <v>97</v>
      </c>
      <c r="G63" s="30">
        <v>300000</v>
      </c>
    </row>
    <row r="64" spans="2:7" ht="12.75">
      <c r="B64" t="s">
        <v>37</v>
      </c>
      <c r="C64" s="29" t="s">
        <v>101</v>
      </c>
      <c r="G64" s="30">
        <v>44516</v>
      </c>
    </row>
    <row r="65" spans="2:7" ht="12.75">
      <c r="B65" t="s">
        <v>38</v>
      </c>
      <c r="C65" s="29" t="s">
        <v>98</v>
      </c>
      <c r="G65" s="30">
        <v>25060</v>
      </c>
    </row>
    <row r="66" spans="2:7" ht="12.75">
      <c r="B66" t="s">
        <v>39</v>
      </c>
      <c r="C66" s="29" t="s">
        <v>102</v>
      </c>
      <c r="G66" s="30">
        <v>114504</v>
      </c>
    </row>
    <row r="67" spans="2:7" ht="12.75">
      <c r="B67" t="s">
        <v>40</v>
      </c>
      <c r="C67" t="s">
        <v>103</v>
      </c>
      <c r="G67" s="6">
        <v>86100</v>
      </c>
    </row>
    <row r="68" ht="12.75">
      <c r="C68" s="29"/>
    </row>
    <row r="69" spans="3:8" s="1" customFormat="1" ht="12.75">
      <c r="C69" s="7"/>
      <c r="E69" s="1" t="s">
        <v>46</v>
      </c>
      <c r="G69" s="4"/>
      <c r="H69" s="4">
        <f>SUM(G60:G67)</f>
        <v>978003</v>
      </c>
    </row>
    <row r="70" ht="12.75">
      <c r="C70" s="2"/>
    </row>
    <row r="73" spans="1:8" s="1" customFormat="1" ht="12.75">
      <c r="A73" s="1">
        <v>5</v>
      </c>
      <c r="B73" s="1" t="s">
        <v>58</v>
      </c>
      <c r="G73" s="4"/>
      <c r="H73" s="4"/>
    </row>
    <row r="74" spans="2:7" ht="12.75">
      <c r="B74" t="s">
        <v>30</v>
      </c>
      <c r="C74" s="29" t="s">
        <v>76</v>
      </c>
      <c r="G74" s="6">
        <v>270634</v>
      </c>
    </row>
    <row r="75" spans="2:7" ht="12.75">
      <c r="B75" t="s">
        <v>34</v>
      </c>
      <c r="C75" s="29" t="s">
        <v>65</v>
      </c>
      <c r="G75" s="6">
        <v>5066</v>
      </c>
    </row>
    <row r="76" ht="12.75">
      <c r="C76" s="29"/>
    </row>
    <row r="77" spans="3:8" s="1" customFormat="1" ht="12.75">
      <c r="C77"/>
      <c r="E77" s="1" t="s">
        <v>47</v>
      </c>
      <c r="G77" s="4"/>
      <c r="H77" s="4">
        <f>SUM(G74:G75)</f>
        <v>275700</v>
      </c>
    </row>
    <row r="78" ht="12.75">
      <c r="C78" s="1"/>
    </row>
    <row r="81" spans="1:8" s="1" customFormat="1" ht="12.75">
      <c r="A81" s="1">
        <v>6</v>
      </c>
      <c r="B81" s="1" t="s">
        <v>22</v>
      </c>
      <c r="C81"/>
      <c r="G81" s="4"/>
      <c r="H81" s="4"/>
    </row>
    <row r="82" spans="2:7" ht="12.75">
      <c r="B82" t="s">
        <v>30</v>
      </c>
      <c r="C82" t="s">
        <v>107</v>
      </c>
      <c r="G82" s="6">
        <v>208574</v>
      </c>
    </row>
    <row r="83" spans="2:7" ht="12.75">
      <c r="B83" t="s">
        <v>34</v>
      </c>
      <c r="C83" t="s">
        <v>108</v>
      </c>
      <c r="G83" s="6">
        <v>45000</v>
      </c>
    </row>
    <row r="84" spans="2:7" ht="12.75">
      <c r="B84" t="s">
        <v>35</v>
      </c>
      <c r="C84" t="s">
        <v>109</v>
      </c>
      <c r="G84" s="6">
        <v>20000</v>
      </c>
    </row>
    <row r="85" spans="2:7" ht="12.75">
      <c r="B85" t="s">
        <v>36</v>
      </c>
      <c r="C85" t="s">
        <v>110</v>
      </c>
      <c r="G85" s="6">
        <v>4000</v>
      </c>
    </row>
    <row r="86" spans="2:7" ht="12.75">
      <c r="B86" t="s">
        <v>37</v>
      </c>
      <c r="C86" s="31" t="s">
        <v>111</v>
      </c>
      <c r="D86" s="31"/>
      <c r="E86" s="31"/>
      <c r="F86" s="31"/>
      <c r="G86" s="32">
        <v>67125</v>
      </c>
    </row>
    <row r="87" spans="2:7" ht="12.75">
      <c r="B87" t="s">
        <v>38</v>
      </c>
      <c r="C87" t="s">
        <v>112</v>
      </c>
      <c r="G87" s="6">
        <v>3900</v>
      </c>
    </row>
    <row r="88" spans="2:7" ht="12.75">
      <c r="B88" t="s">
        <v>39</v>
      </c>
      <c r="C88" t="s">
        <v>113</v>
      </c>
      <c r="G88" s="6">
        <v>5000</v>
      </c>
    </row>
    <row r="89" spans="2:7" ht="12.75">
      <c r="B89" t="s">
        <v>40</v>
      </c>
      <c r="C89" t="s">
        <v>116</v>
      </c>
      <c r="G89" s="6">
        <v>166200</v>
      </c>
    </row>
    <row r="90" spans="2:7" ht="12.75">
      <c r="B90" t="s">
        <v>41</v>
      </c>
      <c r="C90" t="s">
        <v>117</v>
      </c>
      <c r="G90" s="6">
        <v>19500</v>
      </c>
    </row>
    <row r="91" spans="2:7" ht="12.75">
      <c r="B91" t="s">
        <v>42</v>
      </c>
      <c r="C91" t="s">
        <v>115</v>
      </c>
      <c r="G91" s="6">
        <v>109800</v>
      </c>
    </row>
    <row r="92" spans="2:7" ht="12.75">
      <c r="B92" t="s">
        <v>85</v>
      </c>
      <c r="C92" t="s">
        <v>114</v>
      </c>
      <c r="G92" s="6">
        <v>113700</v>
      </c>
    </row>
    <row r="93" spans="2:7" ht="12.75">
      <c r="B93" t="s">
        <v>86</v>
      </c>
      <c r="C93" t="s">
        <v>118</v>
      </c>
      <c r="G93" s="6">
        <v>9750</v>
      </c>
    </row>
    <row r="94" spans="2:7" ht="12.75">
      <c r="B94" t="s">
        <v>87</v>
      </c>
      <c r="C94" t="s">
        <v>119</v>
      </c>
      <c r="G94" s="6">
        <v>11825</v>
      </c>
    </row>
    <row r="96" spans="3:8" s="1" customFormat="1" ht="12.75">
      <c r="C96"/>
      <c r="E96" s="1" t="s">
        <v>48</v>
      </c>
      <c r="G96" s="4"/>
      <c r="H96" s="4">
        <f>SUM(G82:G94)</f>
        <v>784374</v>
      </c>
    </row>
    <row r="97" ht="12.75">
      <c r="C97" s="1"/>
    </row>
    <row r="99" spans="1:8" s="1" customFormat="1" ht="12.75">
      <c r="A99" s="1">
        <v>7</v>
      </c>
      <c r="B99" s="1" t="s">
        <v>26</v>
      </c>
      <c r="C99"/>
      <c r="G99" s="4"/>
      <c r="H99" s="4"/>
    </row>
    <row r="100" spans="2:7" ht="12.75">
      <c r="B100" t="s">
        <v>49</v>
      </c>
      <c r="C100" t="s">
        <v>106</v>
      </c>
      <c r="G100" s="6">
        <v>250000</v>
      </c>
    </row>
    <row r="102" spans="3:8" s="1" customFormat="1" ht="12.75">
      <c r="C102" s="28"/>
      <c r="E102" s="1" t="s">
        <v>50</v>
      </c>
      <c r="G102" s="4"/>
      <c r="H102" s="4">
        <f>+G100</f>
        <v>250000</v>
      </c>
    </row>
    <row r="103" ht="12.75">
      <c r="C103" s="1"/>
    </row>
    <row r="106" spans="1:10" s="1" customFormat="1" ht="12.75">
      <c r="A106" s="1" t="s">
        <v>51</v>
      </c>
      <c r="C106"/>
      <c r="G106" s="4"/>
      <c r="H106" s="4">
        <f>SUM(H18:H104)</f>
        <v>4900000</v>
      </c>
      <c r="J106" s="7"/>
    </row>
    <row r="107" spans="3:10" ht="12.75">
      <c r="C107" s="1"/>
      <c r="J107" s="2"/>
    </row>
    <row r="108" spans="3:5" ht="12.75">
      <c r="C108" s="2"/>
      <c r="E108" s="2"/>
    </row>
  </sheetData>
  <sheetProtection/>
  <printOptions/>
  <pageMargins left="0.75" right="0.75" top="1" bottom="1" header="0.5" footer="0.5"/>
  <pageSetup fitToHeight="2" horizontalDpi="300" verticalDpi="300" orientation="portrait" scale="6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Windows Client</cp:lastModifiedBy>
  <cp:lastPrinted>2008-03-26T21:16:56Z</cp:lastPrinted>
  <dcterms:created xsi:type="dcterms:W3CDTF">2000-12-13T17:56:22Z</dcterms:created>
  <dcterms:modified xsi:type="dcterms:W3CDTF">2008-08-26T14:37:21Z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