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0"/>
  </bookViews>
  <sheets>
    <sheet name="Sheet1" sheetId="1" r:id="rId1"/>
    <sheet name="Sheet2" sheetId="2" r:id="rId2"/>
    <sheet name="Sheet2 (2)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<sst xmlns="http://schemas.openxmlformats.org/spreadsheetml/2006/main" count="259" uniqueCount="203">
  <si>
    <t>TECHNOLOGY ACCESS FEE</t>
  </si>
  <si>
    <t xml:space="preserve"> SPENDING PLAN</t>
  </si>
  <si>
    <t>Original Technology Access Fee Rate</t>
  </si>
  <si>
    <t>New Technology Access Fee Increase</t>
  </si>
  <si>
    <t>Part 1</t>
  </si>
  <si>
    <t>Part 2</t>
  </si>
  <si>
    <t>Part 1 + Part 2</t>
  </si>
  <si>
    <t>Spending Plan</t>
  </si>
  <si>
    <t>Revenue</t>
  </si>
  <si>
    <t>Project</t>
  </si>
  <si>
    <t>Amount</t>
  </si>
  <si>
    <t>A.  Computer Lab Upgrades</t>
  </si>
  <si>
    <t xml:space="preserve"> </t>
  </si>
  <si>
    <t>F.  Discipline Specific Technology</t>
  </si>
  <si>
    <t>G.  LIbrary Resources</t>
  </si>
  <si>
    <t xml:space="preserve">Description of Projects (see Table 1 for specific listings) </t>
  </si>
  <si>
    <t>Description of Projects (see Table 2 for specific listings)</t>
  </si>
  <si>
    <t>A.  Computer lab upgrades for Agribusiness, Computer</t>
  </si>
  <si>
    <t xml:space="preserve">      Science, Mathematics, Physics, Instructional Media</t>
  </si>
  <si>
    <t xml:space="preserve">      Resources, English, Chemistry, Nursing, Human</t>
  </si>
  <si>
    <t xml:space="preserve">      Services, Psychology, HPERS, and Instructional</t>
  </si>
  <si>
    <t>B.  New computer labs for Engineering Technology</t>
  </si>
  <si>
    <t xml:space="preserve">     and Industrial Studies</t>
  </si>
  <si>
    <t>C.  New computer equipment or software for Business,</t>
  </si>
  <si>
    <t xml:space="preserve">     Music, Recording Industry, Criminal Justice, and</t>
  </si>
  <si>
    <t xml:space="preserve">     Education</t>
  </si>
  <si>
    <t>D.  Multimedia center for Human Sciences and Master</t>
  </si>
  <si>
    <t xml:space="preserve">     Classroom for Developmental Studies</t>
  </si>
  <si>
    <t>E.  Recording/production equipment for Mass</t>
  </si>
  <si>
    <t xml:space="preserve">     Communications</t>
  </si>
  <si>
    <t>F.  Discipline Specific Technology for the audiology lab</t>
  </si>
  <si>
    <t>G.  Computers, network printing, and additional</t>
  </si>
  <si>
    <t xml:space="preserve">      electronic information products for the Library</t>
  </si>
  <si>
    <t>Total part 1</t>
  </si>
  <si>
    <t>Total part 2</t>
  </si>
  <si>
    <t>TABLE 1</t>
  </si>
  <si>
    <t>Original Fee of $15 Per Student (Pool 1)</t>
  </si>
  <si>
    <t>A.</t>
  </si>
  <si>
    <t>COMPUTER LAB UPGRADES</t>
  </si>
  <si>
    <t>Total category A</t>
  </si>
  <si>
    <t>B.</t>
  </si>
  <si>
    <t>Total category B</t>
  </si>
  <si>
    <t>C.</t>
  </si>
  <si>
    <t>Total category C</t>
  </si>
  <si>
    <t>D.</t>
  </si>
  <si>
    <t>for Developmental Studies</t>
  </si>
  <si>
    <t>Total category D</t>
  </si>
  <si>
    <t>E.</t>
  </si>
  <si>
    <t>Total category E</t>
  </si>
  <si>
    <t>F.</t>
  </si>
  <si>
    <t>Total of category F</t>
  </si>
  <si>
    <t>G.</t>
  </si>
  <si>
    <t>Total of category G</t>
  </si>
  <si>
    <t>TOTAL ALL CATEGORIES</t>
  </si>
  <si>
    <t>TABLE 2</t>
  </si>
  <si>
    <t>Original Fee of $35 Per Student (Pool 2)</t>
  </si>
  <si>
    <t xml:space="preserve">                      Middle Tennessee State University</t>
  </si>
  <si>
    <t>NEW COMPUTER LABS</t>
  </si>
  <si>
    <t xml:space="preserve"> 1998-99</t>
  </si>
  <si>
    <t>AS OF SEPTEMBER 17,1998</t>
  </si>
  <si>
    <t>1998-99 Total Technology Access Fee</t>
  </si>
  <si>
    <t>(5) Master classrooms in Saunders Fine Arts</t>
  </si>
  <si>
    <t>Scanner, pattern drafting software and workstation for Human Sciences</t>
  </si>
  <si>
    <t>Upgrade Digital Imaging computer workstations in Radio/TV</t>
  </si>
  <si>
    <t>Computer equipment for Argumentation and Debate Lab-Speech and Theatre</t>
  </si>
  <si>
    <t>Liquid Chromatograph/Mass Spectrometer for Chemistry Lab</t>
  </si>
  <si>
    <t>Occupational/environmental health and safety computer lab for ETIS</t>
  </si>
  <si>
    <t>NEW COMPUTER EQUIPMENT OR SOFTWARE</t>
  </si>
  <si>
    <t>MULTIMEDIA/MASTER CLASSROOMS</t>
  </si>
  <si>
    <t>SUPPORT FOR LABS AND MASTER CLASSROOMS</t>
  </si>
  <si>
    <t>DISCIPLINE SPECIFIC EQUIPMENT</t>
  </si>
  <si>
    <t>LIBRARY RESOURCES</t>
  </si>
  <si>
    <t>Electronic search and research stations for Gore Center</t>
  </si>
  <si>
    <t>Electronic access to various discipline specific information databases</t>
  </si>
  <si>
    <t>Portable master classroom/computer lab for HPERS</t>
  </si>
  <si>
    <t>Geographic Information Systems and Remote Sensing Computer Lab</t>
  </si>
  <si>
    <t>Computerized Instrumentation Lab for Biology and associated digitized equipment</t>
  </si>
  <si>
    <t>Academic ArcView software for Economics and Real Estate students (Business Lab)</t>
  </si>
  <si>
    <t>Computer controlled Thin Film Depositions and Characterization System for Physics Lab</t>
  </si>
  <si>
    <t>Upgrade recording consoles and surround mixing equipment in main audio lab</t>
  </si>
  <si>
    <t>Portable master classroom for Foreign Languages</t>
  </si>
  <si>
    <t>Body composition analyzer, callipers, standiometer, and scales for Dietetic Program</t>
  </si>
  <si>
    <t>Additional workstations, equipment, and software for Mathematics Learning Center</t>
  </si>
  <si>
    <t>Student help for longer hours in Business Computer Lab</t>
  </si>
  <si>
    <t>Student help, computer supplies for additional hours in instructional technology labs</t>
  </si>
  <si>
    <t>Upgrade of teaching lab in Graphic Communications - Journalism</t>
  </si>
  <si>
    <t>Upgrade computers, equipment, and software for Theatre students lab</t>
  </si>
  <si>
    <t>Digital Disk Recorder for audio and video capability at the same time</t>
  </si>
  <si>
    <t>Portable master classroom for HPERS</t>
  </si>
  <si>
    <t xml:space="preserve">Student help for adaptive technology maintenance and support plus hearing impaired </t>
  </si>
  <si>
    <t>equipment for student use</t>
  </si>
  <si>
    <t xml:space="preserve">East campus computer lab </t>
  </si>
  <si>
    <t>Microprocessor Emulator/Troubleshooter and Digital Analyzers for ETIS</t>
  </si>
  <si>
    <t>Synthesizers, speakers, software, and cassette deck for MIDI lab</t>
  </si>
  <si>
    <t>Upgrade software for graphics lab</t>
  </si>
  <si>
    <t>Student help, replacement equipment, and supplies for Computer Science Lab</t>
  </si>
  <si>
    <t>Replacement of software and 8 HP UNIX workstations</t>
  </si>
  <si>
    <t>CD-ROM tower and server for Aerospace Computer Lab</t>
  </si>
  <si>
    <t>Computer-assisted telephone interviewing software for Lexis-Nexis Lab in Journalism</t>
  </si>
  <si>
    <t>Portable master classroom for Geography/Geology</t>
  </si>
  <si>
    <t>Computers for editing and mastering music in Recording Industry Post-production lab</t>
  </si>
  <si>
    <t>Three external disk drives to expand student storage space in RA/TV lab</t>
  </si>
  <si>
    <t>SigmaStat and Sigma Plot site licenses for Biology lab</t>
  </si>
  <si>
    <t>Computational chemistry lab for molecular modeling</t>
  </si>
  <si>
    <t>Scanner and software for Aerospace Computer lab</t>
  </si>
  <si>
    <t>Upgrade Windows Office software for Journalism lab</t>
  </si>
  <si>
    <t>Student hourly workers to expand lab hours</t>
  </si>
  <si>
    <t>Recording Studio Lab equipment to upgrade multitrack music mixing and overdubbing</t>
  </si>
  <si>
    <t>Computers, software, and printers for Communication Disorders Lab</t>
  </si>
  <si>
    <t>Addition of PC digital animation and video workstations for RA/TV</t>
  </si>
  <si>
    <t>Electrical Power Training Stations for Electro-mechanical program in ETIS</t>
  </si>
  <si>
    <t>New versions of Windows and Office software for journalism computer lab</t>
  </si>
  <si>
    <t>Convert simulator from analog to digital system in Aerospace</t>
  </si>
  <si>
    <t>Fifteen audio edit station upgrades for news lab in RA/TV</t>
  </si>
  <si>
    <t>BBL-Crystal System and computers to test microbiology samples and record data</t>
  </si>
  <si>
    <t>Digital photography packages including MACs for RA/TV</t>
  </si>
  <si>
    <t>Computer Numerical Controlled Turning Lathes and Computers for ETIS</t>
  </si>
  <si>
    <t>Kurzwell samplers for Recording Industry Post Production Lab</t>
  </si>
  <si>
    <t>Halogen microscopes for Biology lab</t>
  </si>
  <si>
    <t>Mathsoft S-Plus 4 software license for Psychology lab</t>
  </si>
  <si>
    <t>Upgraded computers and LCD projector for Advanced CADD lab/classroom</t>
  </si>
  <si>
    <t>Two large format digital multitrack recorders for Recording Industry lab</t>
  </si>
  <si>
    <t>Upgrade server with SGI Octane Multiprocessor computer</t>
  </si>
  <si>
    <t>Upgrade anatomy and physiology labs with computers, RAM, CDs and laserdisc</t>
  </si>
  <si>
    <t>Computer numerical controlled turning center and computers for ETIS lab</t>
  </si>
  <si>
    <t>Recording Industry Maintenance Teaching Lab</t>
  </si>
  <si>
    <t>Replace computer and software of energy dispersive X-ray system in lab</t>
  </si>
  <si>
    <t>Upgrade microprocessor lab for Computer Engineering Tech/Electronics program</t>
  </si>
  <si>
    <t>Modular digital multitrack recorders for portable lab use</t>
  </si>
  <si>
    <t>Upgrade computer lab for construction/concrete management lab</t>
  </si>
  <si>
    <t>Upgrade equipment and computers for Machine Tool Technology Lab</t>
  </si>
  <si>
    <t>57500**</t>
  </si>
  <si>
    <t>Instrumentation and Control Experiment Station for ETIS</t>
  </si>
  <si>
    <t>30,000**</t>
  </si>
  <si>
    <t>Laptop, LCD projector, monitor, and student workbenches for Electronics</t>
  </si>
  <si>
    <t>classroom</t>
  </si>
  <si>
    <t>15100**</t>
  </si>
  <si>
    <t>**</t>
  </si>
  <si>
    <t>If additional funds or project savings become available.</t>
  </si>
  <si>
    <t>Description of Technology Access Fee Proposals &amp; Costs - Fall 1998</t>
  </si>
  <si>
    <t>B.  New Computer Labs</t>
  </si>
  <si>
    <t>C.  New Computer Equipment or Software</t>
  </si>
  <si>
    <t>D.  Multimedia/Master Classrooms</t>
  </si>
  <si>
    <t>E.  Support for Labs and Master Classrooms</t>
  </si>
  <si>
    <t>A.  Computer lab upgrades for Speech and Theatre, Radio/TV,</t>
  </si>
  <si>
    <t xml:space="preserve">      Mathematics, Journalism, Computer Science, Recording</t>
  </si>
  <si>
    <t xml:space="preserve">      Industry, Engineering Technology and Industrial Studies,</t>
  </si>
  <si>
    <t xml:space="preserve">      and Biology.</t>
  </si>
  <si>
    <t>B.  Creation of new computer labs for Engineering Technology</t>
  </si>
  <si>
    <t xml:space="preserve">     and Industrial Studies, Gore Center, Geography, and</t>
  </si>
  <si>
    <t xml:space="preserve">     Biology.</t>
  </si>
  <si>
    <t>C.  New computer equipment and software for Economics,</t>
  </si>
  <si>
    <t xml:space="preserve">     Recording Industry, Journalism, Aerospace, RA/TV,</t>
  </si>
  <si>
    <t xml:space="preserve">     Biology, and Psychology</t>
  </si>
  <si>
    <t xml:space="preserve">D.  Master and portable master classrooms for Music, </t>
  </si>
  <si>
    <t xml:space="preserve">     HPERS, Foreign Languages, Geography/Geology, and</t>
  </si>
  <si>
    <t xml:space="preserve">     Engineering Technology and Industrial Studies.</t>
  </si>
  <si>
    <t>E,  Support for computer labs and master classrooms</t>
  </si>
  <si>
    <t xml:space="preserve">     in the Instructional Technology, Business, and Computer</t>
  </si>
  <si>
    <t xml:space="preserve">     Science labs</t>
  </si>
  <si>
    <t>F.  Equipment for Human Sciences, Chemistry, Physics,</t>
  </si>
  <si>
    <t xml:space="preserve">     Radio/TV, Disabled Students, ETIS, Aerospace, Biology,</t>
  </si>
  <si>
    <t xml:space="preserve">     and Recording Industry.</t>
  </si>
  <si>
    <t>G.  Electronic access to various discipline specific</t>
  </si>
  <si>
    <t xml:space="preserve">      information databases</t>
  </si>
  <si>
    <t>Pentium computer to upgrade server/LAN for Agribusiness and Agriscience</t>
  </si>
  <si>
    <t>NEW COMPUTER EQUIPMENT AND SOFTWARE</t>
  </si>
  <si>
    <t>Nine computers to replace and upgrade the existing Stark lab for</t>
  </si>
  <si>
    <t>Agribusiness and Agriscience</t>
  </si>
  <si>
    <t>Additional computers, printers, and software for multimedia and graphics</t>
  </si>
  <si>
    <t>in Art Lab</t>
  </si>
  <si>
    <t>Upgrade computers in Biology Lab</t>
  </si>
  <si>
    <t>Additional CD-ROM server with 24 CDs for Business Lab</t>
  </si>
  <si>
    <t>Lexis-Nexis access for MTSU campus</t>
  </si>
  <si>
    <t>Additional computers and printers for Developmental Reading Lab</t>
  </si>
  <si>
    <t>Computers, printer, and hardware for Introduction to Earth Science Lab</t>
  </si>
  <si>
    <t>Additional computers, printers, and software for computer lab for HPERS</t>
  </si>
  <si>
    <t>None</t>
  </si>
  <si>
    <t xml:space="preserve">Upgrade Recording Industry Lab with RAM, CD Recorder, JAZ drive, ZIP </t>
  </si>
  <si>
    <t>drive, SCSI drive, and Digidesign systems</t>
  </si>
  <si>
    <t>PsycInfo site license for access to psychology publications</t>
  </si>
  <si>
    <t>Digital Photo Printer for RA/TV</t>
  </si>
  <si>
    <t>Student help and supplies for Business Computer Lab</t>
  </si>
  <si>
    <t>Computers to convert classrooms into master/lab classrooms</t>
  </si>
  <si>
    <t>Computer workstations and printers to access databases, additional</t>
  </si>
  <si>
    <t>information databases, laptops for student check-out</t>
  </si>
  <si>
    <t xml:space="preserve">Equipment for use in Biology, Engineering Technology, and Physics  </t>
  </si>
  <si>
    <t>computer and program labs</t>
  </si>
  <si>
    <t>Server and networking equipment for Psychology computer lab</t>
  </si>
  <si>
    <t>Upgrades to Sociology/Anthropology classroom/computer lab, including</t>
  </si>
  <si>
    <t>software, RAM, and projection system for lab</t>
  </si>
  <si>
    <t>Student help for Journalism computer lab</t>
  </si>
  <si>
    <t>Photo EX computer printers, Polaroid Sprint Scan Scanners, Microtec</t>
  </si>
  <si>
    <t>Scan maker with transparency adaptor for RATV</t>
  </si>
  <si>
    <t>Pro Tools Digital computer Audio Editing System for Recording Industry</t>
  </si>
  <si>
    <t>Replacement computer equipment and software upgrades for the Business</t>
  </si>
  <si>
    <t>Computer Lab.</t>
  </si>
  <si>
    <t xml:space="preserve">Replacement computers, student help, and supplies for Computer Science </t>
  </si>
  <si>
    <t>Lab</t>
  </si>
  <si>
    <t xml:space="preserve">Additional phone lines for Office of Information and Technology to support </t>
  </si>
  <si>
    <t>modem pool</t>
  </si>
  <si>
    <t>Portable master classrooms and teaching labs for Education</t>
  </si>
  <si>
    <t>Upgrades to computers and software for Education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</si>
</sst>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1" fontId="0" fillId="0" borderId="0" xfId="17" applyNumberFormat="1" applyAlignment="1">
      <alignment horizontal="centerContinuous"/>
    </xf>
    <xf numFmtId="171" fontId="1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5" fillId="0" borderId="0" xfId="17" applyNumberFormat="1" applyFont="1" applyAlignment="1">
      <alignment/>
    </xf>
    <xf numFmtId="0" fontId="6" fillId="0" borderId="0" xfId="0" applyFont="1" applyAlignment="1">
      <alignment horizontal="centerContinuous"/>
    </xf>
    <xf numFmtId="171" fontId="6" fillId="0" borderId="0" xfId="17" applyNumberFormat="1" applyFont="1" applyAlignment="1">
      <alignment horizontal="centerContinuous"/>
    </xf>
    <xf numFmtId="0" fontId="6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40">
      <selection activeCell="A40" sqref="A40"/>
    </sheetView>
  </sheetViews>
  <sheetFormatPr defaultColWidth="9.140625" defaultRowHeight="12.75"/>
  <cols>
    <col min="1" max="1" width="11.140625" style="4" customWidth="1"/>
    <col min="2" max="2" width="38.421875" style="0" customWidth="1"/>
    <col min="3" max="3" width="10.8515625" style="0" customWidth="1"/>
    <col min="4" max="4" width="6.8515625" style="0" customWidth="1"/>
    <col min="5" max="5" width="12.421875" style="0" customWidth="1"/>
    <col min="6" max="6" width="38.8515625" style="0" customWidth="1"/>
    <col min="7" max="7" width="14.28125" style="0" customWidth="1"/>
    <col min="8" max="8" width="7.421875" style="4" customWidth="1"/>
    <col min="9" max="9" width="15.57421875" style="0" customWidth="1"/>
    <col min="10" max="10" width="38.00390625" style="0" customWidth="1"/>
    <col min="11" max="11" width="12.8515625" style="0" customWidth="1"/>
  </cols>
  <sheetData>
    <row r="1" spans="1:11" ht="14.25">
      <c r="A1" s="11"/>
      <c r="B1" s="10"/>
      <c r="C1" s="10"/>
      <c r="E1" s="26" t="s">
        <v>56</v>
      </c>
      <c r="F1" s="10"/>
      <c r="G1" s="10"/>
      <c r="H1" s="11"/>
      <c r="I1" s="10"/>
      <c r="J1" s="10"/>
      <c r="K1" s="10"/>
    </row>
    <row r="3" spans="1:11" ht="12.75">
      <c r="A3" s="11"/>
      <c r="B3" s="10"/>
      <c r="C3" s="28"/>
      <c r="E3" s="27"/>
      <c r="F3" s="2" t="s">
        <v>0</v>
      </c>
      <c r="G3" s="10"/>
      <c r="H3" s="11"/>
      <c r="I3" s="10"/>
      <c r="J3" s="10"/>
      <c r="K3" s="10"/>
    </row>
    <row r="4" spans="1:11" ht="12.75">
      <c r="A4" s="11"/>
      <c r="B4" s="10"/>
      <c r="C4" s="28"/>
      <c r="E4" s="27"/>
      <c r="F4" s="2" t="s">
        <v>58</v>
      </c>
      <c r="G4" s="10"/>
      <c r="H4" s="11"/>
      <c r="I4" s="10"/>
      <c r="J4" s="10"/>
      <c r="K4" s="10"/>
    </row>
    <row r="5" spans="1:11" ht="12.75">
      <c r="A5" s="11"/>
      <c r="B5" s="10"/>
      <c r="C5" s="28"/>
      <c r="E5" s="27"/>
      <c r="F5" s="2" t="s">
        <v>1</v>
      </c>
      <c r="G5" s="10"/>
      <c r="H5" s="11"/>
      <c r="I5" s="10"/>
      <c r="J5" s="10"/>
      <c r="K5" s="10"/>
    </row>
    <row r="6" spans="1:11" ht="12.75">
      <c r="A6" s="11"/>
      <c r="B6" s="10"/>
      <c r="C6" s="28"/>
      <c r="E6" s="27"/>
      <c r="F6" s="2" t="s">
        <v>59</v>
      </c>
      <c r="G6" s="10"/>
      <c r="H6" s="11"/>
      <c r="I6" s="10"/>
      <c r="J6" s="10"/>
      <c r="K6" s="10"/>
    </row>
    <row r="9" spans="1:11" s="1" customFormat="1" ht="12.75">
      <c r="A9" s="8" t="s">
        <v>2</v>
      </c>
      <c r="B9" s="9"/>
      <c r="C9" s="9"/>
      <c r="D9"/>
      <c r="E9" s="9" t="s">
        <v>3</v>
      </c>
      <c r="F9" s="9"/>
      <c r="G9" s="9"/>
      <c r="H9" s="12"/>
      <c r="I9" s="9" t="s">
        <v>60</v>
      </c>
      <c r="J9" s="9"/>
      <c r="K9" s="9"/>
    </row>
    <row r="10" spans="1:11" s="1" customFormat="1" ht="12.75">
      <c r="A10" s="8"/>
      <c r="B10" s="2" t="s">
        <v>4</v>
      </c>
      <c r="C10" s="9"/>
      <c r="D10" s="9"/>
      <c r="E10" s="9"/>
      <c r="F10" s="2" t="s">
        <v>5</v>
      </c>
      <c r="G10" s="9"/>
      <c r="H10" s="12"/>
      <c r="I10" s="9"/>
      <c r="J10" s="2" t="s">
        <v>6</v>
      </c>
      <c r="K10" s="9"/>
    </row>
    <row r="12" spans="2:10" ht="12.75">
      <c r="B12" s="3" t="s">
        <v>7</v>
      </c>
      <c r="D12" s="4"/>
      <c r="E12" s="4"/>
      <c r="F12" s="3" t="s">
        <v>7</v>
      </c>
      <c r="I12" s="4"/>
      <c r="J12" s="3" t="s">
        <v>7</v>
      </c>
    </row>
    <row r="13" spans="1:11" s="22" customFormat="1" ht="15">
      <c r="A13" s="21" t="s">
        <v>8</v>
      </c>
      <c r="B13" s="22" t="s">
        <v>9</v>
      </c>
      <c r="C13" s="22" t="s">
        <v>10</v>
      </c>
      <c r="D13"/>
      <c r="E13" s="21" t="s">
        <v>8</v>
      </c>
      <c r="F13" s="22" t="s">
        <v>9</v>
      </c>
      <c r="G13" s="22" t="s">
        <v>10</v>
      </c>
      <c r="H13" s="21"/>
      <c r="I13" s="21" t="s">
        <v>8</v>
      </c>
      <c r="J13" s="22" t="s">
        <v>9</v>
      </c>
      <c r="K13" s="22" t="s">
        <v>10</v>
      </c>
    </row>
    <row r="14" spans="1:11" ht="12.75">
      <c r="A14" s="4">
        <v>535600</v>
      </c>
      <c r="B14" t="s">
        <v>11</v>
      </c>
      <c r="C14" s="4">
        <f>+Sheet2!K40</f>
        <v>229288</v>
      </c>
      <c r="E14" s="4">
        <v>2664400</v>
      </c>
      <c r="F14" t="s">
        <v>11</v>
      </c>
      <c r="G14" s="4">
        <f>+'Sheet2 (2)'!K53</f>
        <v>809637</v>
      </c>
      <c r="I14" s="4">
        <f>+A14+E14</f>
        <v>3200000</v>
      </c>
      <c r="J14" t="s">
        <v>11</v>
      </c>
      <c r="K14" s="4">
        <f aca="true" t="shared" si="0" ref="K14:K19">+C14+G14</f>
        <v>1038925</v>
      </c>
    </row>
    <row r="15" spans="2:11" ht="12.75">
      <c r="B15" t="s">
        <v>140</v>
      </c>
      <c r="C15" s="4">
        <f>+Sheet2!K49</f>
        <v>0</v>
      </c>
      <c r="E15" s="4"/>
      <c r="F15" t="s">
        <v>140</v>
      </c>
      <c r="G15" s="4">
        <f>+'Sheet2 (2)'!K73</f>
        <v>350800</v>
      </c>
      <c r="I15" s="4"/>
      <c r="J15" t="s">
        <v>140</v>
      </c>
      <c r="K15" s="4">
        <f t="shared" si="0"/>
        <v>350800</v>
      </c>
    </row>
    <row r="16" spans="2:11" ht="12.75">
      <c r="B16" t="s">
        <v>141</v>
      </c>
      <c r="C16" s="4">
        <f>+Sheet2!K61</f>
        <v>30859</v>
      </c>
      <c r="E16" s="4"/>
      <c r="F16" t="s">
        <v>141</v>
      </c>
      <c r="G16" s="4">
        <f>+'Sheet2 (2)'!K95</f>
        <v>38703</v>
      </c>
      <c r="I16" s="4"/>
      <c r="J16" t="s">
        <v>141</v>
      </c>
      <c r="K16" s="4">
        <f t="shared" si="0"/>
        <v>69562</v>
      </c>
    </row>
    <row r="17" spans="2:11" ht="12.75">
      <c r="B17" t="s">
        <v>142</v>
      </c>
      <c r="C17" s="4">
        <f>+Sheet2!K72</f>
        <v>21356</v>
      </c>
      <c r="E17" s="4"/>
      <c r="F17" t="s">
        <v>142</v>
      </c>
      <c r="G17" s="4">
        <f>+'Sheet2 (2)'!K113</f>
        <v>247355</v>
      </c>
      <c r="I17" s="4"/>
      <c r="J17" t="s">
        <v>142</v>
      </c>
      <c r="K17" s="4">
        <f t="shared" si="0"/>
        <v>268711</v>
      </c>
    </row>
    <row r="18" spans="2:11" ht="12.75">
      <c r="B18" s="6" t="s">
        <v>143</v>
      </c>
      <c r="C18" s="4">
        <f>+Sheet2!K85</f>
        <v>58874</v>
      </c>
      <c r="E18" s="4"/>
      <c r="F18" s="6" t="s">
        <v>143</v>
      </c>
      <c r="G18" s="4">
        <f>+'Sheet2 (2)'!K128</f>
        <v>70653</v>
      </c>
      <c r="I18" s="7" t="s">
        <v>12</v>
      </c>
      <c r="J18" s="6" t="s">
        <v>143</v>
      </c>
      <c r="K18" s="4">
        <f t="shared" si="0"/>
        <v>129527</v>
      </c>
    </row>
    <row r="19" spans="1:11" ht="12.75">
      <c r="A19"/>
      <c r="B19" t="s">
        <v>13</v>
      </c>
      <c r="C19" s="4">
        <f>+Sheet2!K100</f>
        <v>50297</v>
      </c>
      <c r="F19" t="s">
        <v>13</v>
      </c>
      <c r="G19" s="4">
        <f>+'Sheet2 (2)'!K171</f>
        <v>1092252</v>
      </c>
      <c r="J19" t="s">
        <v>13</v>
      </c>
      <c r="K19" s="4">
        <f t="shared" si="0"/>
        <v>1142549</v>
      </c>
    </row>
    <row r="20" spans="1:11" ht="12.75">
      <c r="A20"/>
      <c r="B20" t="s">
        <v>14</v>
      </c>
      <c r="C20" s="4">
        <f>+Sheet2!K113</f>
        <v>144926</v>
      </c>
      <c r="F20" t="s">
        <v>14</v>
      </c>
      <c r="G20" s="4">
        <f>+'Sheet2 (2)'!K178</f>
        <v>55000</v>
      </c>
      <c r="J20" t="s">
        <v>14</v>
      </c>
      <c r="K20" s="4">
        <f>+G20+C20</f>
        <v>199926</v>
      </c>
    </row>
    <row r="21" spans="1:11" ht="12.75">
      <c r="A21"/>
      <c r="C21" s="4"/>
      <c r="G21" s="4"/>
      <c r="K21" s="4"/>
    </row>
    <row r="22" ht="12.75">
      <c r="C22" s="4"/>
    </row>
    <row r="23" spans="1:11" ht="12.75">
      <c r="A23" s="4">
        <f>+A14</f>
        <v>535600</v>
      </c>
      <c r="C23" s="5">
        <f>SUM(C14:C22)</f>
        <v>535600</v>
      </c>
      <c r="E23" s="4">
        <f>+E14</f>
        <v>2664400</v>
      </c>
      <c r="F23" s="5" t="s">
        <v>12</v>
      </c>
      <c r="G23" s="5">
        <f>SUM(G14:G22)</f>
        <v>2664400</v>
      </c>
      <c r="I23" s="4">
        <f>+I14</f>
        <v>3200000</v>
      </c>
      <c r="K23" s="5">
        <f>SUM(K14:K22)</f>
        <v>3200000</v>
      </c>
    </row>
    <row r="24" spans="2:11" ht="12.75">
      <c r="B24" s="5" t="s">
        <v>12</v>
      </c>
      <c r="C24" s="5"/>
      <c r="E24" s="4"/>
      <c r="G24" s="5"/>
      <c r="I24" s="4"/>
      <c r="K24" s="5"/>
    </row>
    <row r="25" spans="3:11" ht="12.75">
      <c r="C25" s="5"/>
      <c r="E25" s="4"/>
      <c r="G25" s="5"/>
      <c r="I25" s="4"/>
      <c r="K25" s="5"/>
    </row>
    <row r="28" spans="1:7" s="1" customFormat="1" ht="12.75">
      <c r="A28" s="1" t="s">
        <v>15</v>
      </c>
      <c r="E28" s="1" t="s">
        <v>16</v>
      </c>
      <c r="G28" s="12"/>
    </row>
    <row r="29" spans="1:8" ht="12.75">
      <c r="A29" t="s">
        <v>12</v>
      </c>
      <c r="G29" s="4"/>
      <c r="H29"/>
    </row>
    <row r="30" spans="1:8" ht="12.75">
      <c r="A30" t="s">
        <v>17</v>
      </c>
      <c r="C30" s="5">
        <f>+C14</f>
        <v>229288</v>
      </c>
      <c r="E30" t="s">
        <v>144</v>
      </c>
      <c r="G30" s="4">
        <f>+G14</f>
        <v>809637</v>
      </c>
      <c r="H30"/>
    </row>
    <row r="31" spans="1:8" ht="12.75">
      <c r="A31" t="s">
        <v>18</v>
      </c>
      <c r="E31" t="s">
        <v>145</v>
      </c>
      <c r="G31" s="4"/>
      <c r="H31"/>
    </row>
    <row r="32" spans="1:8" ht="12.75">
      <c r="A32" t="s">
        <v>19</v>
      </c>
      <c r="E32" t="s">
        <v>146</v>
      </c>
      <c r="G32" s="4"/>
      <c r="H32"/>
    </row>
    <row r="33" spans="1:8" ht="12.75">
      <c r="A33" t="s">
        <v>20</v>
      </c>
      <c r="E33" t="s">
        <v>147</v>
      </c>
      <c r="G33" s="4"/>
      <c r="H33"/>
    </row>
    <row r="34" spans="1:8" ht="12.75">
      <c r="A34"/>
      <c r="E34" t="s">
        <v>12</v>
      </c>
      <c r="G34" s="4"/>
      <c r="H34"/>
    </row>
    <row r="35" spans="1:8" ht="12.75">
      <c r="A35" t="s">
        <v>21</v>
      </c>
      <c r="C35" s="5">
        <f>+C15</f>
        <v>0</v>
      </c>
      <c r="E35" t="s">
        <v>148</v>
      </c>
      <c r="G35" s="4">
        <f>+G15</f>
        <v>350800</v>
      </c>
      <c r="H35"/>
    </row>
    <row r="36" spans="1:8" ht="12.75">
      <c r="A36" t="s">
        <v>22</v>
      </c>
      <c r="E36" t="s">
        <v>149</v>
      </c>
      <c r="G36" s="4"/>
      <c r="H36"/>
    </row>
    <row r="37" spans="1:8" ht="12.75">
      <c r="A37"/>
      <c r="E37" t="s">
        <v>150</v>
      </c>
      <c r="G37" s="4"/>
      <c r="H37"/>
    </row>
    <row r="39" spans="1:10" ht="12.75">
      <c r="A39" t="s">
        <v>23</v>
      </c>
      <c r="C39" s="5">
        <f>+C16</f>
        <v>30859</v>
      </c>
      <c r="E39" t="s">
        <v>151</v>
      </c>
      <c r="G39" s="4">
        <f>+G16</f>
        <v>38703</v>
      </c>
      <c r="H39"/>
      <c r="J39" s="6"/>
    </row>
    <row r="40" spans="1:8" ht="12.75">
      <c r="A40" t="s">
        <v>24</v>
      </c>
      <c r="E40" t="s">
        <v>152</v>
      </c>
      <c r="G40" s="4"/>
      <c r="H40"/>
    </row>
    <row r="41" spans="1:8" ht="12.75">
      <c r="A41" t="s">
        <v>25</v>
      </c>
      <c r="E41" t="s">
        <v>153</v>
      </c>
      <c r="H41"/>
    </row>
    <row r="42" spans="1:8" ht="12.75">
      <c r="A42"/>
      <c r="H42"/>
    </row>
    <row r="43" spans="1:8" ht="12.75">
      <c r="A43" t="s">
        <v>26</v>
      </c>
      <c r="C43" s="5">
        <f>+C17</f>
        <v>21356</v>
      </c>
      <c r="E43" t="s">
        <v>154</v>
      </c>
      <c r="G43" s="4">
        <f>+G17</f>
        <v>247355</v>
      </c>
      <c r="H43"/>
    </row>
    <row r="44" spans="1:8" ht="12.75">
      <c r="A44" t="s">
        <v>27</v>
      </c>
      <c r="E44" t="s">
        <v>155</v>
      </c>
      <c r="G44" s="4"/>
      <c r="H44"/>
    </row>
    <row r="45" spans="1:8" ht="12.75">
      <c r="A45"/>
      <c r="E45" t="s">
        <v>156</v>
      </c>
      <c r="H45"/>
    </row>
    <row r="46" spans="1:8" ht="12.75">
      <c r="A46"/>
      <c r="H46"/>
    </row>
    <row r="47" spans="1:8" ht="12.75">
      <c r="A47" t="s">
        <v>28</v>
      </c>
      <c r="C47" s="5">
        <f>+C18</f>
        <v>58874</v>
      </c>
      <c r="E47" t="s">
        <v>157</v>
      </c>
      <c r="G47" s="4">
        <f>+G18</f>
        <v>70653</v>
      </c>
      <c r="H47"/>
    </row>
    <row r="48" spans="1:8" ht="12.75">
      <c r="A48" t="s">
        <v>29</v>
      </c>
      <c r="C48" s="5"/>
      <c r="E48" t="s">
        <v>158</v>
      </c>
      <c r="G48" s="4"/>
      <c r="H48"/>
    </row>
    <row r="49" spans="1:8" ht="12.75">
      <c r="A49"/>
      <c r="E49" t="s">
        <v>159</v>
      </c>
      <c r="G49" s="4"/>
      <c r="H49"/>
    </row>
    <row r="50" spans="1:8" ht="12.75">
      <c r="A50"/>
      <c r="G50" s="4"/>
      <c r="H50"/>
    </row>
    <row r="51" spans="1:8" ht="12.75">
      <c r="A51" t="s">
        <v>30</v>
      </c>
      <c r="C51" s="5">
        <f>+C19</f>
        <v>50297</v>
      </c>
      <c r="E51" t="s">
        <v>160</v>
      </c>
      <c r="G51" s="4">
        <f>+G19</f>
        <v>1092252</v>
      </c>
      <c r="H51"/>
    </row>
    <row r="52" spans="1:8" ht="12.75">
      <c r="A52"/>
      <c r="E52" t="s">
        <v>161</v>
      </c>
      <c r="G52" s="4"/>
      <c r="H52"/>
    </row>
    <row r="53" spans="1:8" ht="12.75">
      <c r="A53"/>
      <c r="E53" t="s">
        <v>162</v>
      </c>
      <c r="G53" s="4"/>
      <c r="H53"/>
    </row>
    <row r="54" spans="1:8" ht="12.75">
      <c r="A54"/>
      <c r="G54" s="4"/>
      <c r="H54"/>
    </row>
    <row r="55" spans="1:8" ht="12.75">
      <c r="A55" t="s">
        <v>31</v>
      </c>
      <c r="C55" s="5">
        <f>+C20</f>
        <v>144926</v>
      </c>
      <c r="E55" t="s">
        <v>163</v>
      </c>
      <c r="G55" s="4">
        <f>+G20</f>
        <v>55000</v>
      </c>
      <c r="H55"/>
    </row>
    <row r="56" spans="1:8" ht="12.75">
      <c r="A56" t="s">
        <v>32</v>
      </c>
      <c r="E56" t="s">
        <v>164</v>
      </c>
      <c r="G56" s="4"/>
      <c r="H56"/>
    </row>
    <row r="57" spans="1:8" ht="12.75">
      <c r="A57"/>
      <c r="G57" s="4"/>
      <c r="H57"/>
    </row>
    <row r="58" spans="1:8" ht="12.75">
      <c r="A58"/>
      <c r="B58" s="23" t="s">
        <v>33</v>
      </c>
      <c r="C58" s="5">
        <f>SUM(C30:C57)</f>
        <v>535600</v>
      </c>
      <c r="F58" s="23" t="s">
        <v>34</v>
      </c>
      <c r="G58" s="5">
        <f>SUM(G30:G57)</f>
        <v>2664400</v>
      </c>
      <c r="H58"/>
    </row>
    <row r="59" ht="12.75">
      <c r="A59"/>
    </row>
    <row r="61" ht="12.75">
      <c r="E61" t="s">
        <v>12</v>
      </c>
    </row>
  </sheetData>
  <printOptions/>
  <pageMargins left="0.53" right="0.5" top="0.79" bottom="0.69" header="0.5" footer="0.5"/>
  <pageSetup fitToHeight="1" fitToWidth="1" horizontalDpi="300" verticalDpi="300" orientation="landscape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D60">
      <selection activeCell="K73" sqref="K73"/>
    </sheetView>
  </sheetViews>
  <sheetFormatPr defaultColWidth="9.140625" defaultRowHeight="12.75"/>
  <cols>
    <col min="1" max="1" width="3.00390625" style="0" customWidth="1"/>
    <col min="2" max="2" width="3.140625" style="0" customWidth="1"/>
    <col min="9" max="9" width="9.8515625" style="0" customWidth="1"/>
    <col min="10" max="10" width="8.7109375" style="4" customWidth="1"/>
    <col min="11" max="11" width="10.8515625" style="0" customWidth="1"/>
  </cols>
  <sheetData>
    <row r="1" spans="1:10" s="13" customFormat="1" ht="18">
      <c r="A1" s="13" t="s">
        <v>35</v>
      </c>
      <c r="J1" s="14"/>
    </row>
    <row r="2" s="1" customFormat="1" ht="12.75">
      <c r="J2" s="12"/>
    </row>
    <row r="3" s="1" customFormat="1" ht="12.75">
      <c r="J3" s="12"/>
    </row>
    <row r="4" spans="1:11" s="17" customFormat="1" ht="15.75">
      <c r="A4" s="15" t="s">
        <v>139</v>
      </c>
      <c r="B4" s="15"/>
      <c r="C4" s="15"/>
      <c r="D4" s="15"/>
      <c r="E4" s="15"/>
      <c r="F4" s="15"/>
      <c r="G4" s="15"/>
      <c r="H4" s="15"/>
      <c r="I4" s="15"/>
      <c r="J4" s="16"/>
      <c r="K4" s="15"/>
    </row>
    <row r="5" spans="1:11" s="17" customFormat="1" ht="15.75">
      <c r="A5" s="15" t="s">
        <v>36</v>
      </c>
      <c r="B5" s="15"/>
      <c r="C5" s="15"/>
      <c r="D5" s="15"/>
      <c r="E5" s="15"/>
      <c r="F5" s="15"/>
      <c r="G5" s="15"/>
      <c r="H5" s="15"/>
      <c r="I5" s="15"/>
      <c r="J5" s="16"/>
      <c r="K5" s="15"/>
    </row>
    <row r="8" spans="1:10" s="1" customFormat="1" ht="12.75">
      <c r="A8" s="1" t="s">
        <v>37</v>
      </c>
      <c r="B8" s="1" t="s">
        <v>38</v>
      </c>
      <c r="J8" s="12"/>
    </row>
    <row r="10" spans="2:10" ht="12.75">
      <c r="B10">
        <v>1</v>
      </c>
      <c r="C10" t="s">
        <v>165</v>
      </c>
      <c r="J10" s="4">
        <v>3500</v>
      </c>
    </row>
    <row r="13" spans="2:10" ht="12.75">
      <c r="B13">
        <v>2</v>
      </c>
      <c r="C13" t="s">
        <v>167</v>
      </c>
      <c r="J13" s="7">
        <v>10800</v>
      </c>
    </row>
    <row r="14" ht="12.75">
      <c r="C14" t="s">
        <v>168</v>
      </c>
    </row>
    <row r="16" spans="2:10" ht="12.75">
      <c r="B16">
        <v>3</v>
      </c>
      <c r="C16" t="s">
        <v>169</v>
      </c>
      <c r="J16" s="4">
        <v>42690</v>
      </c>
    </row>
    <row r="17" ht="12.75">
      <c r="C17" t="s">
        <v>170</v>
      </c>
    </row>
    <row r="19" spans="2:10" ht="12.75">
      <c r="B19">
        <v>4</v>
      </c>
      <c r="C19" t="s">
        <v>171</v>
      </c>
      <c r="J19" s="4">
        <v>20000</v>
      </c>
    </row>
    <row r="21" spans="2:10" ht="12.75">
      <c r="B21">
        <v>5</v>
      </c>
      <c r="C21" t="s">
        <v>174</v>
      </c>
      <c r="J21" s="4">
        <v>55500</v>
      </c>
    </row>
    <row r="23" spans="2:10" ht="12.75">
      <c r="B23">
        <v>6</v>
      </c>
      <c r="C23" t="s">
        <v>176</v>
      </c>
      <c r="J23" s="4">
        <v>18820</v>
      </c>
    </row>
    <row r="24" ht="12.75">
      <c r="B24" t="s">
        <v>12</v>
      </c>
    </row>
    <row r="25" spans="2:10" ht="12.75">
      <c r="B25">
        <v>7</v>
      </c>
      <c r="C25" t="s">
        <v>178</v>
      </c>
      <c r="J25" s="4">
        <v>8579</v>
      </c>
    </row>
    <row r="26" ht="12.75">
      <c r="C26" t="s">
        <v>179</v>
      </c>
    </row>
    <row r="28" spans="2:10" ht="12.75">
      <c r="B28">
        <v>8</v>
      </c>
      <c r="C28" t="s">
        <v>189</v>
      </c>
      <c r="J28" s="4">
        <v>21500</v>
      </c>
    </row>
    <row r="29" ht="12.75">
      <c r="C29" t="s">
        <v>190</v>
      </c>
    </row>
    <row r="31" spans="2:10" ht="12.75">
      <c r="B31">
        <v>9</v>
      </c>
      <c r="C31" t="s">
        <v>195</v>
      </c>
      <c r="J31" s="4">
        <v>22763</v>
      </c>
    </row>
    <row r="32" ht="12.75">
      <c r="C32" t="s">
        <v>196</v>
      </c>
    </row>
    <row r="34" spans="2:10" ht="12.75">
      <c r="B34">
        <v>10</v>
      </c>
      <c r="C34" t="s">
        <v>199</v>
      </c>
      <c r="J34" s="4">
        <v>9000</v>
      </c>
    </row>
    <row r="35" ht="12.75">
      <c r="C35" t="s">
        <v>200</v>
      </c>
    </row>
    <row r="37" spans="2:10" ht="12.75">
      <c r="B37">
        <v>11</v>
      </c>
      <c r="C37" t="s">
        <v>202</v>
      </c>
      <c r="J37" s="4">
        <v>16136</v>
      </c>
    </row>
    <row r="40" spans="5:11" ht="12.75">
      <c r="E40" t="s">
        <v>39</v>
      </c>
      <c r="J40"/>
      <c r="K40" s="4">
        <f>SUM(J8:J37)</f>
        <v>229288</v>
      </c>
    </row>
    <row r="43" spans="1:10" s="1" customFormat="1" ht="12.75">
      <c r="A43" s="1" t="s">
        <v>40</v>
      </c>
      <c r="B43" s="1" t="s">
        <v>57</v>
      </c>
      <c r="J43" s="12"/>
    </row>
    <row r="45" spans="2:3" ht="12.75">
      <c r="B45">
        <v>1</v>
      </c>
      <c r="C45" t="s">
        <v>177</v>
      </c>
    </row>
    <row r="49" spans="5:11" ht="12.75">
      <c r="E49" t="s">
        <v>41</v>
      </c>
      <c r="J49"/>
      <c r="K49" s="5">
        <f>SUM(J45)</f>
        <v>0</v>
      </c>
    </row>
    <row r="50" ht="12.75">
      <c r="J50"/>
    </row>
    <row r="51" ht="12.75">
      <c r="J51"/>
    </row>
    <row r="52" ht="12.75">
      <c r="J52"/>
    </row>
    <row r="53" spans="1:2" s="1" customFormat="1" ht="12.75">
      <c r="A53" s="1" t="s">
        <v>42</v>
      </c>
      <c r="B53" s="1" t="s">
        <v>166</v>
      </c>
    </row>
    <row r="54" ht="12.75">
      <c r="J54"/>
    </row>
    <row r="55" spans="2:10" ht="12.75">
      <c r="B55">
        <v>1</v>
      </c>
      <c r="C55" t="s">
        <v>172</v>
      </c>
      <c r="I55" t="s">
        <v>12</v>
      </c>
      <c r="J55" s="7">
        <v>9700</v>
      </c>
    </row>
    <row r="57" spans="2:10" ht="12.75">
      <c r="B57">
        <v>2</v>
      </c>
      <c r="C57" t="s">
        <v>175</v>
      </c>
      <c r="J57" s="4">
        <v>9184</v>
      </c>
    </row>
    <row r="59" spans="2:10" ht="12.75">
      <c r="B59">
        <v>3</v>
      </c>
      <c r="C59" t="s">
        <v>188</v>
      </c>
      <c r="J59" s="4">
        <v>11975</v>
      </c>
    </row>
    <row r="61" spans="5:11" ht="12.75">
      <c r="E61" t="s">
        <v>43</v>
      </c>
      <c r="K61" s="5">
        <f>SUM(J55:J60)</f>
        <v>30859</v>
      </c>
    </row>
    <row r="65" spans="1:10" s="1" customFormat="1" ht="12.75">
      <c r="A65" s="1" t="s">
        <v>44</v>
      </c>
      <c r="B65" s="1" t="s">
        <v>68</v>
      </c>
      <c r="J65" s="12"/>
    </row>
    <row r="67" spans="2:10" ht="12.75">
      <c r="B67">
        <v>1</v>
      </c>
      <c r="C67" t="s">
        <v>183</v>
      </c>
      <c r="J67" s="4">
        <v>5356</v>
      </c>
    </row>
    <row r="68" ht="12.75">
      <c r="C68" t="s">
        <v>45</v>
      </c>
    </row>
    <row r="70" spans="2:10" ht="12.75">
      <c r="B70">
        <v>2</v>
      </c>
      <c r="C70" t="s">
        <v>201</v>
      </c>
      <c r="J70" s="4">
        <v>16000</v>
      </c>
    </row>
    <row r="72" spans="5:11" ht="12.75">
      <c r="E72" t="s">
        <v>46</v>
      </c>
      <c r="K72" s="5">
        <f>SUM(J67:J71)</f>
        <v>21356</v>
      </c>
    </row>
    <row r="73" ht="12.75">
      <c r="K73" s="5"/>
    </row>
    <row r="74" ht="12.75">
      <c r="K74" s="5"/>
    </row>
    <row r="75" spans="1:11" s="1" customFormat="1" ht="12.75">
      <c r="A75" s="1" t="s">
        <v>47</v>
      </c>
      <c r="B75" s="1" t="s">
        <v>69</v>
      </c>
      <c r="J75" s="12"/>
      <c r="K75" s="18"/>
    </row>
    <row r="76" ht="12.75">
      <c r="K76" s="5"/>
    </row>
    <row r="77" spans="2:11" ht="12.75">
      <c r="B77">
        <v>1</v>
      </c>
      <c r="C77" t="s">
        <v>197</v>
      </c>
      <c r="J77" s="4">
        <f>21477+10000</f>
        <v>31477</v>
      </c>
      <c r="K77" s="5"/>
    </row>
    <row r="78" spans="3:11" ht="12.75">
      <c r="C78" t="s">
        <v>198</v>
      </c>
      <c r="K78" s="5"/>
    </row>
    <row r="79" ht="12.75">
      <c r="K79" s="5"/>
    </row>
    <row r="80" spans="2:11" ht="12.75">
      <c r="B80">
        <v>2</v>
      </c>
      <c r="C80" t="s">
        <v>182</v>
      </c>
      <c r="J80" s="4">
        <f>15704-3836+11000</f>
        <v>22868</v>
      </c>
      <c r="K80" s="5"/>
    </row>
    <row r="81" ht="12.75">
      <c r="K81" s="5"/>
    </row>
    <row r="82" spans="2:11" ht="12.75">
      <c r="B82">
        <v>3</v>
      </c>
      <c r="C82" t="s">
        <v>191</v>
      </c>
      <c r="J82" s="4">
        <v>4529</v>
      </c>
      <c r="K82" s="5"/>
    </row>
    <row r="83" ht="12" customHeight="1">
      <c r="K83" s="5"/>
    </row>
    <row r="84" spans="2:11" ht="12.75">
      <c r="B84" t="s">
        <v>12</v>
      </c>
      <c r="K84" s="5"/>
    </row>
    <row r="85" spans="5:11" ht="12.75">
      <c r="E85" t="s">
        <v>48</v>
      </c>
      <c r="K85" s="5">
        <f>SUM(J77:J83)</f>
        <v>58874</v>
      </c>
    </row>
    <row r="86" ht="12.75">
      <c r="K86" s="5"/>
    </row>
    <row r="87" ht="12.75">
      <c r="K87" s="5"/>
    </row>
    <row r="88" spans="1:11" s="1" customFormat="1" ht="12.75">
      <c r="A88" s="1" t="s">
        <v>49</v>
      </c>
      <c r="B88" s="1" t="s">
        <v>70</v>
      </c>
      <c r="J88" s="12"/>
      <c r="K88" s="18"/>
    </row>
    <row r="89" ht="12.75">
      <c r="K89" s="5"/>
    </row>
    <row r="90" spans="2:10" ht="12.75">
      <c r="B90">
        <v>1</v>
      </c>
      <c r="C90" t="s">
        <v>181</v>
      </c>
      <c r="J90" s="4">
        <v>9300</v>
      </c>
    </row>
    <row r="92" spans="2:10" ht="12.75">
      <c r="B92">
        <v>2</v>
      </c>
      <c r="C92" t="s">
        <v>186</v>
      </c>
      <c r="J92" s="4">
        <v>30797</v>
      </c>
    </row>
    <row r="93" ht="13.5" customHeight="1">
      <c r="C93" t="s">
        <v>187</v>
      </c>
    </row>
    <row r="94" ht="13.5" customHeight="1"/>
    <row r="95" spans="2:10" ht="13.5" customHeight="1">
      <c r="B95">
        <v>3</v>
      </c>
      <c r="C95" t="s">
        <v>192</v>
      </c>
      <c r="J95" s="4">
        <v>5700</v>
      </c>
    </row>
    <row r="96" ht="13.5" customHeight="1">
      <c r="C96" t="s">
        <v>193</v>
      </c>
    </row>
    <row r="97" ht="13.5" customHeight="1"/>
    <row r="98" spans="2:10" ht="13.5" customHeight="1">
      <c r="B98">
        <v>4</v>
      </c>
      <c r="C98" t="s">
        <v>194</v>
      </c>
      <c r="J98" s="4">
        <v>4500</v>
      </c>
    </row>
    <row r="100" spans="5:11" ht="12.75">
      <c r="E100" t="s">
        <v>50</v>
      </c>
      <c r="K100" s="5">
        <f>SUM(J90:J99)</f>
        <v>50297</v>
      </c>
    </row>
    <row r="101" ht="12.75">
      <c r="K101" s="5"/>
    </row>
    <row r="102" ht="12.75">
      <c r="K102" s="5"/>
    </row>
    <row r="103" spans="1:11" s="1" customFormat="1" ht="12.75">
      <c r="A103" s="1" t="s">
        <v>51</v>
      </c>
      <c r="B103" s="1" t="s">
        <v>71</v>
      </c>
      <c r="J103" s="12"/>
      <c r="K103" s="18"/>
    </row>
    <row r="104" ht="12.75">
      <c r="K104" s="5"/>
    </row>
    <row r="105" spans="2:11" ht="12.75">
      <c r="B105">
        <v>1</v>
      </c>
      <c r="C105" t="s">
        <v>173</v>
      </c>
      <c r="J105" s="4">
        <v>60750</v>
      </c>
      <c r="K105" s="5"/>
    </row>
    <row r="106" ht="12.75">
      <c r="K106" s="5"/>
    </row>
    <row r="107" spans="2:11" ht="12.75">
      <c r="B107">
        <v>2</v>
      </c>
      <c r="C107" t="s">
        <v>180</v>
      </c>
      <c r="J107" s="4">
        <v>3836</v>
      </c>
      <c r="K107" s="5"/>
    </row>
    <row r="108" ht="12.75">
      <c r="K108" s="5"/>
    </row>
    <row r="109" spans="2:11" ht="12.75">
      <c r="B109">
        <v>3</v>
      </c>
      <c r="C109" t="s">
        <v>184</v>
      </c>
      <c r="J109" s="4">
        <v>80340</v>
      </c>
      <c r="K109" s="5"/>
    </row>
    <row r="110" spans="3:11" ht="12.75">
      <c r="C110" t="s">
        <v>185</v>
      </c>
      <c r="K110" s="5"/>
    </row>
    <row r="111" ht="12.75">
      <c r="K111" s="5"/>
    </row>
    <row r="112" ht="12.75">
      <c r="K112" s="5"/>
    </row>
    <row r="113" spans="5:11" ht="12.75">
      <c r="E113" t="s">
        <v>52</v>
      </c>
      <c r="K113" s="5">
        <f>SUM(J105:J110)</f>
        <v>144926</v>
      </c>
    </row>
    <row r="114" ht="12.75">
      <c r="K114" s="5"/>
    </row>
    <row r="115" ht="12.75">
      <c r="K115" s="5"/>
    </row>
    <row r="117" spans="1:11" s="19" customFormat="1" ht="12.75">
      <c r="A117" s="19" t="s">
        <v>53</v>
      </c>
      <c r="J117" s="20"/>
      <c r="K117" s="20">
        <f>SUM(K6:K116)</f>
        <v>535600</v>
      </c>
    </row>
  </sheetData>
  <printOptions/>
  <pageMargins left="0.75" right="0.75" top="1" bottom="1" header="0.5" footer="0.5"/>
  <pageSetup fitToHeight="3" fitToWidth="1"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6"/>
  <sheetViews>
    <sheetView workbookViewId="0" topLeftCell="A20">
      <selection activeCell="A20" sqref="A20"/>
    </sheetView>
  </sheetViews>
  <sheetFormatPr defaultColWidth="9.140625" defaultRowHeight="12.75"/>
  <cols>
    <col min="1" max="1" width="3.00390625" style="0" customWidth="1"/>
    <col min="2" max="2" width="3.140625" style="0" customWidth="1"/>
    <col min="6" max="8" width="13.00390625" style="0" customWidth="1"/>
    <col min="9" max="9" width="9.8515625" style="0" customWidth="1"/>
    <col min="10" max="10" width="9.7109375" style="24" customWidth="1"/>
    <col min="11" max="11" width="11.57421875" style="0" customWidth="1"/>
  </cols>
  <sheetData>
    <row r="1" spans="1:10" s="13" customFormat="1" ht="18">
      <c r="A1" s="13" t="s">
        <v>54</v>
      </c>
      <c r="J1" s="14"/>
    </row>
    <row r="2" s="1" customFormat="1" ht="12.75">
      <c r="J2" s="12"/>
    </row>
    <row r="3" s="1" customFormat="1" ht="12.75">
      <c r="J3" s="12"/>
    </row>
    <row r="4" spans="1:11" s="17" customFormat="1" ht="15.75">
      <c r="A4" s="15" t="s">
        <v>139</v>
      </c>
      <c r="B4" s="15"/>
      <c r="C4" s="15"/>
      <c r="D4" s="15"/>
      <c r="E4" s="15"/>
      <c r="F4" s="15"/>
      <c r="G4" s="15"/>
      <c r="H4" s="15"/>
      <c r="I4" s="15"/>
      <c r="J4" s="16"/>
      <c r="K4" s="15"/>
    </row>
    <row r="5" spans="1:11" s="17" customFormat="1" ht="15.75">
      <c r="A5" s="15" t="s">
        <v>55</v>
      </c>
      <c r="B5" s="15"/>
      <c r="C5" s="15"/>
      <c r="D5" s="15"/>
      <c r="E5" s="15"/>
      <c r="F5" s="15"/>
      <c r="G5" s="15"/>
      <c r="H5" s="15"/>
      <c r="I5" s="15"/>
      <c r="J5" s="16"/>
      <c r="K5" s="15"/>
    </row>
    <row r="8" spans="1:10" s="1" customFormat="1" ht="12.75">
      <c r="A8" s="1" t="s">
        <v>37</v>
      </c>
      <c r="B8" s="1" t="s">
        <v>38</v>
      </c>
      <c r="J8" s="12"/>
    </row>
    <row r="10" spans="2:10" ht="12.75">
      <c r="B10">
        <v>1</v>
      </c>
      <c r="C10" t="s">
        <v>64</v>
      </c>
      <c r="J10" s="24">
        <v>8285</v>
      </c>
    </row>
    <row r="12" spans="2:10" ht="12.75">
      <c r="B12">
        <v>2</v>
      </c>
      <c r="C12" t="s">
        <v>63</v>
      </c>
      <c r="J12" s="24">
        <v>57600</v>
      </c>
    </row>
    <row r="13" ht="12.75">
      <c r="B13" t="s">
        <v>12</v>
      </c>
    </row>
    <row r="14" spans="2:10" ht="12.75">
      <c r="B14">
        <v>3</v>
      </c>
      <c r="C14" t="s">
        <v>79</v>
      </c>
      <c r="J14" s="24">
        <v>186500</v>
      </c>
    </row>
    <row r="16" spans="2:10" ht="12.75">
      <c r="B16">
        <v>4</v>
      </c>
      <c r="C16" t="s">
        <v>82</v>
      </c>
      <c r="J16" s="24">
        <v>57000</v>
      </c>
    </row>
    <row r="18" spans="2:10" ht="12.75">
      <c r="B18">
        <v>5</v>
      </c>
      <c r="C18" t="s">
        <v>85</v>
      </c>
      <c r="J18" s="24">
        <v>64080</v>
      </c>
    </row>
    <row r="20" spans="2:10" ht="12.75">
      <c r="B20">
        <v>6</v>
      </c>
      <c r="C20" t="s">
        <v>86</v>
      </c>
      <c r="J20" s="24">
        <v>36360</v>
      </c>
    </row>
    <row r="22" spans="2:10" ht="12.75">
      <c r="B22">
        <v>7</v>
      </c>
      <c r="C22" t="s">
        <v>94</v>
      </c>
      <c r="J22" s="24">
        <v>7580</v>
      </c>
    </row>
    <row r="24" spans="2:10" ht="12.75">
      <c r="B24">
        <v>8</v>
      </c>
      <c r="C24" t="s">
        <v>96</v>
      </c>
      <c r="J24" s="24">
        <v>28628</v>
      </c>
    </row>
    <row r="26" spans="2:10" ht="12.75">
      <c r="B26">
        <v>9</v>
      </c>
      <c r="C26" t="s">
        <v>100</v>
      </c>
      <c r="J26" s="24">
        <v>28650</v>
      </c>
    </row>
    <row r="28" spans="2:10" ht="12.75">
      <c r="B28">
        <v>10</v>
      </c>
      <c r="C28" t="s">
        <v>105</v>
      </c>
      <c r="J28" s="24">
        <v>884</v>
      </c>
    </row>
    <row r="30" spans="2:10" ht="12.75">
      <c r="B30">
        <v>11</v>
      </c>
      <c r="C30" t="s">
        <v>107</v>
      </c>
      <c r="J30" s="24">
        <v>90300</v>
      </c>
    </row>
    <row r="32" spans="2:10" ht="12.75">
      <c r="B32">
        <v>12</v>
      </c>
      <c r="C32" t="s">
        <v>109</v>
      </c>
      <c r="J32" s="24">
        <v>30000</v>
      </c>
    </row>
    <row r="34" spans="2:10" ht="12.75">
      <c r="B34">
        <v>13</v>
      </c>
      <c r="C34" t="s">
        <v>111</v>
      </c>
      <c r="J34" s="24">
        <v>3264</v>
      </c>
    </row>
    <row r="36" spans="2:10" ht="12.75">
      <c r="B36">
        <v>14</v>
      </c>
      <c r="C36" t="s">
        <v>113</v>
      </c>
      <c r="J36" s="24">
        <v>13920</v>
      </c>
    </row>
    <row r="38" spans="2:10" ht="12.75">
      <c r="B38">
        <v>15</v>
      </c>
      <c r="C38" t="s">
        <v>120</v>
      </c>
      <c r="J38" s="24">
        <v>56000</v>
      </c>
    </row>
    <row r="40" spans="2:10" ht="12.75">
      <c r="B40">
        <v>16</v>
      </c>
      <c r="C40" t="s">
        <v>122</v>
      </c>
      <c r="J40" s="24">
        <v>30000</v>
      </c>
    </row>
    <row r="42" spans="2:10" ht="12.75">
      <c r="B42">
        <v>17</v>
      </c>
      <c r="C42" t="s">
        <v>123</v>
      </c>
      <c r="J42" s="24">
        <v>40319</v>
      </c>
    </row>
    <row r="44" spans="2:10" ht="12.75">
      <c r="B44">
        <v>18</v>
      </c>
      <c r="C44" t="s">
        <v>126</v>
      </c>
      <c r="J44" s="24">
        <v>39184</v>
      </c>
    </row>
    <row r="46" spans="2:10" ht="12.75">
      <c r="B46">
        <v>19</v>
      </c>
      <c r="C46" t="s">
        <v>127</v>
      </c>
      <c r="J46" s="24">
        <v>24800</v>
      </c>
    </row>
    <row r="48" spans="2:10" ht="12.75">
      <c r="B48">
        <v>20</v>
      </c>
      <c r="C48" t="s">
        <v>129</v>
      </c>
      <c r="J48" s="24">
        <v>6283</v>
      </c>
    </row>
    <row r="50" spans="2:10" ht="12.75">
      <c r="B50">
        <v>21</v>
      </c>
      <c r="C50" t="s">
        <v>130</v>
      </c>
      <c r="I50" t="s">
        <v>131</v>
      </c>
      <c r="J50" s="24">
        <v>0</v>
      </c>
    </row>
    <row r="53" spans="5:11" ht="12.75">
      <c r="E53" t="s">
        <v>39</v>
      </c>
      <c r="J53"/>
      <c r="K53" s="24">
        <f>SUM(J10:J52)</f>
        <v>809637</v>
      </c>
    </row>
    <row r="55" spans="1:10" s="1" customFormat="1" ht="12.75">
      <c r="A55" s="1" t="s">
        <v>40</v>
      </c>
      <c r="B55" s="1" t="s">
        <v>57</v>
      </c>
      <c r="J55" s="12"/>
    </row>
    <row r="57" spans="2:10" ht="12.75">
      <c r="B57">
        <v>1</v>
      </c>
      <c r="C57" t="s">
        <v>66</v>
      </c>
      <c r="J57" s="24">
        <v>16244</v>
      </c>
    </row>
    <row r="59" spans="2:10" ht="12.75">
      <c r="B59">
        <v>2</v>
      </c>
      <c r="C59" t="s">
        <v>72</v>
      </c>
      <c r="J59" s="24">
        <v>39863</v>
      </c>
    </row>
    <row r="61" spans="2:10" ht="12.75">
      <c r="B61">
        <v>3</v>
      </c>
      <c r="C61" t="s">
        <v>75</v>
      </c>
      <c r="J61" s="24">
        <v>34633</v>
      </c>
    </row>
    <row r="63" spans="2:10" ht="12.75">
      <c r="B63">
        <v>4</v>
      </c>
      <c r="C63" t="s">
        <v>76</v>
      </c>
      <c r="J63" s="24">
        <v>91750</v>
      </c>
    </row>
    <row r="65" spans="2:10" ht="12.75">
      <c r="B65">
        <v>5</v>
      </c>
      <c r="C65" t="s">
        <v>91</v>
      </c>
      <c r="J65" s="24">
        <v>45585</v>
      </c>
    </row>
    <row r="67" spans="2:10" ht="12.75">
      <c r="B67">
        <v>6</v>
      </c>
      <c r="C67" t="s">
        <v>103</v>
      </c>
      <c r="J67" s="24">
        <v>102011</v>
      </c>
    </row>
    <row r="69" spans="2:10" ht="12.75">
      <c r="B69">
        <v>7</v>
      </c>
      <c r="C69" t="s">
        <v>108</v>
      </c>
      <c r="J69" s="24">
        <v>5358</v>
      </c>
    </row>
    <row r="71" spans="2:10" ht="12.75">
      <c r="B71">
        <v>8</v>
      </c>
      <c r="C71" t="s">
        <v>125</v>
      </c>
      <c r="J71" s="24">
        <v>15356</v>
      </c>
    </row>
    <row r="73" spans="5:11" ht="12.75">
      <c r="E73" t="s">
        <v>41</v>
      </c>
      <c r="J73"/>
      <c r="K73" s="5">
        <f>SUM(J56:J72)</f>
        <v>350800</v>
      </c>
    </row>
    <row r="74" ht="12.75">
      <c r="J74"/>
    </row>
    <row r="75" ht="12.75">
      <c r="J75"/>
    </row>
    <row r="76" ht="12.75">
      <c r="J76"/>
    </row>
    <row r="77" spans="1:2" s="1" customFormat="1" ht="12.75">
      <c r="A77" s="1" t="s">
        <v>42</v>
      </c>
      <c r="B77" s="1" t="s">
        <v>67</v>
      </c>
    </row>
    <row r="78" ht="12.75">
      <c r="J78"/>
    </row>
    <row r="79" spans="2:10" ht="12.75">
      <c r="B79">
        <v>1</v>
      </c>
      <c r="C79" t="s">
        <v>77</v>
      </c>
      <c r="J79" s="25">
        <v>2025</v>
      </c>
    </row>
    <row r="80" ht="12.75">
      <c r="J80" s="25"/>
    </row>
    <row r="81" spans="2:10" ht="12.75">
      <c r="B81">
        <v>2</v>
      </c>
      <c r="C81" t="s">
        <v>93</v>
      </c>
      <c r="J81" s="25">
        <v>2374</v>
      </c>
    </row>
    <row r="82" ht="12.75">
      <c r="J82" s="25"/>
    </row>
    <row r="83" spans="2:10" ht="12.75">
      <c r="B83">
        <v>3</v>
      </c>
      <c r="C83" t="s">
        <v>97</v>
      </c>
      <c r="J83" s="25">
        <v>5700</v>
      </c>
    </row>
    <row r="84" ht="12.75">
      <c r="J84" s="25"/>
    </row>
    <row r="85" spans="2:10" ht="12.75">
      <c r="B85">
        <v>4</v>
      </c>
      <c r="C85" t="s">
        <v>98</v>
      </c>
      <c r="J85" s="25">
        <v>11000</v>
      </c>
    </row>
    <row r="86" ht="12.75">
      <c r="J86" s="25"/>
    </row>
    <row r="87" spans="2:10" ht="12.75">
      <c r="B87">
        <v>5</v>
      </c>
      <c r="C87" t="s">
        <v>101</v>
      </c>
      <c r="J87" s="25">
        <v>6000</v>
      </c>
    </row>
    <row r="88" ht="12.75">
      <c r="J88" s="25"/>
    </row>
    <row r="89" spans="2:10" ht="12.75">
      <c r="B89">
        <v>6</v>
      </c>
      <c r="C89" t="s">
        <v>102</v>
      </c>
      <c r="J89" s="25">
        <v>7104</v>
      </c>
    </row>
    <row r="90" ht="12.75">
      <c r="J90" s="25"/>
    </row>
    <row r="91" spans="2:10" ht="12.75">
      <c r="B91">
        <v>7</v>
      </c>
      <c r="C91" t="s">
        <v>104</v>
      </c>
      <c r="J91" s="25">
        <v>1400</v>
      </c>
    </row>
    <row r="92" ht="12.75">
      <c r="J92" s="25"/>
    </row>
    <row r="93" spans="2:10" ht="12.75">
      <c r="B93">
        <v>8</v>
      </c>
      <c r="C93" t="s">
        <v>119</v>
      </c>
      <c r="J93" s="25">
        <v>3100</v>
      </c>
    </row>
    <row r="95" spans="5:11" ht="12.75">
      <c r="E95" t="s">
        <v>43</v>
      </c>
      <c r="K95" s="5">
        <f>SUM(J79:J94)</f>
        <v>38703</v>
      </c>
    </row>
    <row r="98" spans="1:10" s="1" customFormat="1" ht="12.75">
      <c r="A98" s="1" t="s">
        <v>44</v>
      </c>
      <c r="B98" s="1" t="s">
        <v>68</v>
      </c>
      <c r="J98" s="12"/>
    </row>
    <row r="100" spans="2:10" ht="12.75">
      <c r="B100">
        <v>1</v>
      </c>
      <c r="C100" t="s">
        <v>61</v>
      </c>
      <c r="J100" s="24">
        <v>175000</v>
      </c>
    </row>
    <row r="102" spans="2:10" ht="12.75">
      <c r="B102">
        <v>2</v>
      </c>
      <c r="C102" t="s">
        <v>74</v>
      </c>
      <c r="J102" s="24">
        <v>32300</v>
      </c>
    </row>
    <row r="104" spans="2:10" ht="12.75">
      <c r="B104">
        <v>3</v>
      </c>
      <c r="C104" t="s">
        <v>80</v>
      </c>
      <c r="J104" s="24">
        <v>10805</v>
      </c>
    </row>
    <row r="106" spans="2:10" ht="12.75">
      <c r="B106">
        <v>4</v>
      </c>
      <c r="C106" t="s">
        <v>88</v>
      </c>
      <c r="J106" s="24">
        <v>13950</v>
      </c>
    </row>
    <row r="108" spans="2:10" ht="12.75">
      <c r="B108">
        <v>5</v>
      </c>
      <c r="C108" t="s">
        <v>99</v>
      </c>
      <c r="J108" s="24">
        <v>15300</v>
      </c>
    </row>
    <row r="110" spans="2:3" ht="12.75">
      <c r="B110">
        <v>6</v>
      </c>
      <c r="C110" t="s">
        <v>134</v>
      </c>
    </row>
    <row r="111" spans="3:9" ht="12.75">
      <c r="C111" t="s">
        <v>135</v>
      </c>
      <c r="I111" t="s">
        <v>136</v>
      </c>
    </row>
    <row r="113" spans="5:11" ht="12.75">
      <c r="E113" t="s">
        <v>46</v>
      </c>
      <c r="K113" s="5">
        <f>SUM(J100:J112)</f>
        <v>247355</v>
      </c>
    </row>
    <row r="114" ht="12.75">
      <c r="K114" s="5"/>
    </row>
    <row r="115" ht="12.75">
      <c r="K115" s="5"/>
    </row>
    <row r="116" spans="1:11" s="1" customFormat="1" ht="12.75">
      <c r="A116" s="1" t="s">
        <v>47</v>
      </c>
      <c r="B116" s="1" t="s">
        <v>69</v>
      </c>
      <c r="J116" s="12"/>
      <c r="K116" s="18"/>
    </row>
    <row r="117" ht="12.75">
      <c r="K117" s="5"/>
    </row>
    <row r="118" spans="2:11" ht="12.75">
      <c r="B118">
        <v>1</v>
      </c>
      <c r="C118" t="s">
        <v>84</v>
      </c>
      <c r="J118" s="24">
        <v>20000</v>
      </c>
      <c r="K118" s="5"/>
    </row>
    <row r="119" ht="12.75">
      <c r="K119" s="5"/>
    </row>
    <row r="120" spans="2:11" ht="12.75">
      <c r="B120">
        <v>2</v>
      </c>
      <c r="C120" t="s">
        <v>83</v>
      </c>
      <c r="J120" s="24">
        <v>23800</v>
      </c>
      <c r="K120" s="5"/>
    </row>
    <row r="121" ht="12.75">
      <c r="K121" s="5"/>
    </row>
    <row r="122" spans="2:11" ht="12.75">
      <c r="B122">
        <v>3</v>
      </c>
      <c r="C122" t="s">
        <v>95</v>
      </c>
      <c r="J122" s="24">
        <v>15523</v>
      </c>
      <c r="K122" s="5"/>
    </row>
    <row r="123" spans="2:11" ht="12.75">
      <c r="B123" t="s">
        <v>12</v>
      </c>
      <c r="K123" s="5"/>
    </row>
    <row r="124" spans="2:11" ht="12.75">
      <c r="B124">
        <v>4</v>
      </c>
      <c r="C124" t="s">
        <v>106</v>
      </c>
      <c r="J124" s="24">
        <v>11330</v>
      </c>
      <c r="K124" s="5"/>
    </row>
    <row r="125" spans="2:11" ht="12.75">
      <c r="B125" t="s">
        <v>12</v>
      </c>
      <c r="K125" s="5"/>
    </row>
    <row r="126" ht="12.75">
      <c r="K126" s="5"/>
    </row>
    <row r="127" ht="12.75">
      <c r="K127" s="5"/>
    </row>
    <row r="128" spans="5:11" ht="12.75">
      <c r="E128" t="s">
        <v>48</v>
      </c>
      <c r="K128" s="5">
        <f>SUM(J118:J126)</f>
        <v>70653</v>
      </c>
    </row>
    <row r="129" ht="12.75">
      <c r="K129" s="5"/>
    </row>
    <row r="130" ht="12.75">
      <c r="K130" s="5"/>
    </row>
    <row r="131" spans="1:11" s="1" customFormat="1" ht="12.75">
      <c r="A131" s="1" t="s">
        <v>49</v>
      </c>
      <c r="B131" s="1" t="s">
        <v>70</v>
      </c>
      <c r="J131" s="12"/>
      <c r="K131" s="18"/>
    </row>
    <row r="132" ht="12.75">
      <c r="K132" s="5"/>
    </row>
    <row r="133" spans="2:10" ht="12.75">
      <c r="B133">
        <v>1</v>
      </c>
      <c r="C133" t="s">
        <v>62</v>
      </c>
      <c r="J133" s="24">
        <v>16484</v>
      </c>
    </row>
    <row r="135" spans="2:10" ht="12.75">
      <c r="B135">
        <v>2</v>
      </c>
      <c r="C135" t="s">
        <v>65</v>
      </c>
      <c r="J135" s="24">
        <v>163990</v>
      </c>
    </row>
    <row r="137" spans="2:10" ht="12.75">
      <c r="B137">
        <v>3</v>
      </c>
      <c r="C137" t="s">
        <v>78</v>
      </c>
      <c r="J137" s="24">
        <v>30500</v>
      </c>
    </row>
    <row r="139" spans="2:10" ht="12.75">
      <c r="B139">
        <v>4</v>
      </c>
      <c r="C139" t="s">
        <v>81</v>
      </c>
      <c r="J139" s="24">
        <v>5095</v>
      </c>
    </row>
    <row r="141" spans="2:10" ht="12.75">
      <c r="B141">
        <v>5</v>
      </c>
      <c r="C141" t="s">
        <v>87</v>
      </c>
      <c r="J141" s="24">
        <v>9000</v>
      </c>
    </row>
    <row r="143" spans="2:10" ht="12.75">
      <c r="B143">
        <v>6</v>
      </c>
      <c r="C143" t="s">
        <v>89</v>
      </c>
      <c r="J143" s="24">
        <v>24272</v>
      </c>
    </row>
    <row r="144" ht="12.75">
      <c r="C144" t="s">
        <v>90</v>
      </c>
    </row>
    <row r="146" spans="2:10" ht="12.75">
      <c r="B146">
        <v>7</v>
      </c>
      <c r="C146" t="s">
        <v>92</v>
      </c>
      <c r="J146" s="24">
        <v>59200</v>
      </c>
    </row>
    <row r="147" ht="12.75">
      <c r="C147" t="s">
        <v>12</v>
      </c>
    </row>
    <row r="148" spans="2:10" ht="12.75">
      <c r="B148">
        <v>8</v>
      </c>
      <c r="C148" t="s">
        <v>110</v>
      </c>
      <c r="J148" s="24">
        <v>52000</v>
      </c>
    </row>
    <row r="150" spans="2:10" ht="12.75">
      <c r="B150">
        <v>9</v>
      </c>
      <c r="C150" t="s">
        <v>112</v>
      </c>
      <c r="J150" s="24">
        <v>355950</v>
      </c>
    </row>
    <row r="152" spans="2:10" ht="12.75">
      <c r="B152">
        <v>10</v>
      </c>
      <c r="C152" t="s">
        <v>114</v>
      </c>
      <c r="J152" s="24">
        <v>8402</v>
      </c>
    </row>
    <row r="154" spans="2:10" ht="12.75">
      <c r="B154">
        <v>11</v>
      </c>
      <c r="C154" t="s">
        <v>115</v>
      </c>
      <c r="J154" s="24">
        <v>31791</v>
      </c>
    </row>
    <row r="156" spans="2:10" ht="12.75">
      <c r="B156">
        <v>12</v>
      </c>
      <c r="C156" t="s">
        <v>116</v>
      </c>
      <c r="J156" s="24">
        <v>69600</v>
      </c>
    </row>
    <row r="158" spans="2:10" ht="12.75">
      <c r="B158">
        <v>13</v>
      </c>
      <c r="C158" t="s">
        <v>117</v>
      </c>
      <c r="J158" s="24">
        <v>5358</v>
      </c>
    </row>
    <row r="160" spans="2:10" ht="12.75">
      <c r="B160">
        <v>14</v>
      </c>
      <c r="C160" t="s">
        <v>118</v>
      </c>
      <c r="J160" s="24">
        <v>25635</v>
      </c>
    </row>
    <row r="162" spans="2:10" ht="12.75">
      <c r="B162">
        <v>15</v>
      </c>
      <c r="C162" t="s">
        <v>121</v>
      </c>
      <c r="J162" s="24">
        <v>136000</v>
      </c>
    </row>
    <row r="164" spans="2:10" ht="12.75">
      <c r="B164">
        <v>16</v>
      </c>
      <c r="C164" t="s">
        <v>124</v>
      </c>
      <c r="J164" s="24">
        <v>73100</v>
      </c>
    </row>
    <row r="166" spans="2:10" ht="12.75">
      <c r="B166">
        <v>17</v>
      </c>
      <c r="C166" t="s">
        <v>128</v>
      </c>
      <c r="J166" s="24">
        <v>25875</v>
      </c>
    </row>
    <row r="168" spans="2:9" ht="12.75">
      <c r="B168">
        <v>18</v>
      </c>
      <c r="C168" t="s">
        <v>132</v>
      </c>
      <c r="I168" t="s">
        <v>133</v>
      </c>
    </row>
    <row r="171" spans="5:11" ht="12.75">
      <c r="E171" t="s">
        <v>50</v>
      </c>
      <c r="K171" s="5">
        <f>SUM(J133:J166)</f>
        <v>1092252</v>
      </c>
    </row>
    <row r="172" ht="12.75">
      <c r="K172" s="5"/>
    </row>
    <row r="173" ht="12.75">
      <c r="K173" s="5"/>
    </row>
    <row r="174" spans="1:11" s="1" customFormat="1" ht="12.75">
      <c r="A174" s="1" t="s">
        <v>51</v>
      </c>
      <c r="B174" s="1" t="s">
        <v>71</v>
      </c>
      <c r="J174" s="12"/>
      <c r="K174" s="18"/>
    </row>
    <row r="175" ht="12.75">
      <c r="K175" s="5"/>
    </row>
    <row r="176" spans="2:11" ht="12.75">
      <c r="B176">
        <v>1</v>
      </c>
      <c r="C176" t="s">
        <v>73</v>
      </c>
      <c r="J176" s="24">
        <v>55000</v>
      </c>
      <c r="K176" s="5"/>
    </row>
    <row r="177" ht="12.75">
      <c r="K177" s="5"/>
    </row>
    <row r="178" spans="5:11" ht="12.75">
      <c r="E178" t="s">
        <v>52</v>
      </c>
      <c r="K178" s="5">
        <f>+J176</f>
        <v>55000</v>
      </c>
    </row>
    <row r="179" ht="12.75">
      <c r="K179" s="5"/>
    </row>
    <row r="180" ht="12.75">
      <c r="K180" s="5"/>
    </row>
    <row r="182" spans="1:11" s="19" customFormat="1" ht="12.75">
      <c r="A182" s="19" t="s">
        <v>53</v>
      </c>
      <c r="J182" s="20"/>
      <c r="K182" s="20">
        <f>SUM(K6:K181)</f>
        <v>2664400</v>
      </c>
    </row>
    <row r="186" spans="2:3" ht="12.75">
      <c r="B186" t="s">
        <v>137</v>
      </c>
      <c r="C186" t="s">
        <v>138</v>
      </c>
    </row>
  </sheetData>
  <printOptions/>
  <pageMargins left="0.75" right="0.75" top="1" bottom="1" header="0.5" footer="0.5"/>
  <pageSetup fitToHeight="3" horizontalDpi="360" verticalDpi="360" orientation="portrait" scale="78" r:id="rId1"/>
  <rowBreaks count="2" manualBreakCount="2">
    <brk id="64" max="10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MTSU</cp:lastModifiedBy>
  <cp:lastPrinted>1998-09-13T23:17:28Z</cp:lastPrinted>
  <dcterms:created xsi:type="dcterms:W3CDTF">1997-11-06T22:53:38Z</dcterms:created>
  <dcterms:modified xsi:type="dcterms:W3CDTF">1999-10-21T13:54:28Z</dcterms:modified>
  <cp:category/>
  <cp:version/>
  <cp:contentType/>
  <cp:contentStatus/>
</cp:coreProperties>
</file>